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125"/>
  <workbookPr autoCompressPictures="0"/>
  <bookViews>
    <workbookView xWindow="60" yWindow="80" windowWidth="20980" windowHeight="15760" tabRatio="500"/>
  </bookViews>
  <sheets>
    <sheet name="Description" sheetId="3" r:id="rId1"/>
    <sheet name="Front" sheetId="1" r:id="rId2"/>
    <sheet name="Back(sources)" sheetId="4"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T41" i="4" l="1"/>
  <c r="T36" i="4"/>
  <c r="T34" i="4"/>
  <c r="T32" i="4"/>
  <c r="T27" i="4"/>
  <c r="T19" i="4"/>
  <c r="T16" i="4"/>
  <c r="T14" i="4"/>
  <c r="T13" i="4"/>
  <c r="T7" i="4"/>
  <c r="I58" i="1"/>
  <c r="H58" i="1"/>
  <c r="G58" i="1"/>
  <c r="F58" i="1"/>
  <c r="E58" i="1"/>
  <c r="D58" i="1"/>
  <c r="B58" i="1"/>
  <c r="K57" i="1"/>
  <c r="J57" i="1"/>
  <c r="I57" i="1"/>
  <c r="H57" i="1"/>
  <c r="G57" i="1"/>
  <c r="F57" i="1"/>
  <c r="E57" i="1"/>
  <c r="D57" i="1"/>
  <c r="B57" i="1"/>
  <c r="B56" i="1"/>
  <c r="O55" i="1"/>
  <c r="N55" i="1"/>
  <c r="M55" i="1"/>
  <c r="K55" i="1"/>
  <c r="J55" i="1"/>
  <c r="I55" i="1"/>
  <c r="H55" i="1"/>
  <c r="G55" i="1"/>
  <c r="F55" i="1"/>
  <c r="E55" i="1"/>
  <c r="D55" i="1"/>
  <c r="B55" i="1"/>
  <c r="D54" i="1"/>
  <c r="B54" i="1"/>
  <c r="AM53" i="1"/>
  <c r="AL53" i="1"/>
  <c r="AJ53" i="1"/>
  <c r="AI53" i="1"/>
  <c r="AH53" i="1"/>
  <c r="AG53" i="1"/>
  <c r="AF53" i="1"/>
  <c r="AE53" i="1"/>
  <c r="AD53" i="1"/>
  <c r="AC53" i="1"/>
  <c r="AB53" i="1"/>
  <c r="AA53" i="1"/>
  <c r="Z53" i="1"/>
  <c r="Y53" i="1"/>
  <c r="X53" i="1"/>
  <c r="W53" i="1"/>
  <c r="V53" i="1"/>
  <c r="T53" i="1"/>
  <c r="S53" i="1"/>
  <c r="R53" i="1"/>
  <c r="Q53" i="1"/>
  <c r="P53" i="1"/>
  <c r="O53" i="1"/>
  <c r="N53" i="1"/>
  <c r="M53" i="1"/>
  <c r="L53" i="1"/>
  <c r="K53" i="1"/>
  <c r="J53" i="1"/>
  <c r="I53" i="1"/>
  <c r="H53" i="1"/>
  <c r="G53" i="1"/>
  <c r="F53" i="1"/>
  <c r="E53" i="1"/>
  <c r="D53" i="1"/>
  <c r="B53" i="1"/>
  <c r="AM52" i="1"/>
  <c r="AL52" i="1"/>
  <c r="AJ52" i="1"/>
  <c r="AI52" i="1"/>
  <c r="AH52" i="1"/>
  <c r="AG52" i="1"/>
  <c r="AF52" i="1"/>
  <c r="AE52" i="1"/>
  <c r="AD52" i="1"/>
  <c r="AC52" i="1"/>
  <c r="AB52" i="1"/>
  <c r="AA52" i="1"/>
  <c r="Z52" i="1"/>
  <c r="Y52" i="1"/>
  <c r="X52" i="1"/>
  <c r="W52" i="1"/>
  <c r="V52" i="1"/>
  <c r="U52" i="1"/>
  <c r="T52" i="1"/>
  <c r="S52" i="1"/>
  <c r="R52" i="1"/>
  <c r="Q52" i="1"/>
  <c r="P52" i="1"/>
  <c r="O52" i="1"/>
  <c r="N52" i="1"/>
  <c r="M52" i="1"/>
  <c r="L52" i="1"/>
  <c r="K52" i="1"/>
  <c r="J52" i="1"/>
  <c r="I52" i="1"/>
  <c r="H52" i="1"/>
  <c r="G52" i="1"/>
  <c r="F52" i="1"/>
  <c r="E52" i="1"/>
  <c r="D52" i="1"/>
  <c r="C52" i="1"/>
  <c r="B52" i="1"/>
  <c r="AM51" i="1"/>
  <c r="AL51" i="1"/>
  <c r="AJ51" i="1"/>
  <c r="AI51" i="1"/>
  <c r="AH51" i="1"/>
  <c r="AG51" i="1"/>
  <c r="AF51" i="1"/>
  <c r="AE51" i="1"/>
  <c r="AD51" i="1"/>
  <c r="AC51" i="1"/>
  <c r="AB51" i="1"/>
  <c r="AA51" i="1"/>
  <c r="Z51" i="1"/>
  <c r="Y51" i="1"/>
  <c r="X51" i="1"/>
  <c r="W51" i="1"/>
  <c r="V51" i="1"/>
  <c r="U51" i="1"/>
  <c r="T51" i="1"/>
  <c r="S51" i="1"/>
  <c r="R51" i="1"/>
  <c r="Q51" i="1"/>
  <c r="P51" i="1"/>
  <c r="O51" i="1"/>
  <c r="N51" i="1"/>
  <c r="M51" i="1"/>
  <c r="L51" i="1"/>
  <c r="K51" i="1"/>
  <c r="J51" i="1"/>
  <c r="I51" i="1"/>
  <c r="H51" i="1"/>
  <c r="G51" i="1"/>
  <c r="F51" i="1"/>
  <c r="E51" i="1"/>
  <c r="D51" i="1"/>
  <c r="C51" i="1"/>
  <c r="B51" i="1"/>
  <c r="AM50" i="1"/>
  <c r="AL50" i="1"/>
  <c r="AJ50" i="1"/>
  <c r="AI50" i="1"/>
  <c r="AH50" i="1"/>
  <c r="AG50" i="1"/>
  <c r="AF50" i="1"/>
  <c r="AE50" i="1"/>
  <c r="AD50" i="1"/>
  <c r="AC50" i="1"/>
  <c r="AB50" i="1"/>
  <c r="AA50" i="1"/>
  <c r="Z50" i="1"/>
  <c r="Y50" i="1"/>
  <c r="X50" i="1"/>
  <c r="W50" i="1"/>
  <c r="V50" i="1"/>
  <c r="U50" i="1"/>
  <c r="S50" i="1"/>
  <c r="R50" i="1"/>
  <c r="Q50" i="1"/>
  <c r="P50" i="1"/>
  <c r="O50" i="1"/>
  <c r="N50" i="1"/>
  <c r="M50" i="1"/>
  <c r="L50" i="1"/>
  <c r="K50" i="1"/>
  <c r="J50" i="1"/>
  <c r="I50" i="1"/>
  <c r="H50" i="1"/>
  <c r="G50" i="1"/>
  <c r="F50" i="1"/>
  <c r="E50" i="1"/>
  <c r="D50" i="1"/>
  <c r="C50" i="1"/>
  <c r="B50" i="1"/>
  <c r="AM49" i="1"/>
  <c r="AL49" i="1"/>
  <c r="AJ49" i="1"/>
  <c r="AI49" i="1"/>
  <c r="AH49" i="1"/>
  <c r="AG49" i="1"/>
  <c r="AF49" i="1"/>
  <c r="AE49" i="1"/>
  <c r="AD49" i="1"/>
  <c r="AC49" i="1"/>
  <c r="AB49" i="1"/>
  <c r="AA49" i="1"/>
  <c r="Z49" i="1"/>
  <c r="Y49" i="1"/>
  <c r="X49" i="1"/>
  <c r="W49" i="1"/>
  <c r="V49" i="1"/>
  <c r="T49" i="1"/>
  <c r="S49" i="1"/>
  <c r="R49" i="1"/>
  <c r="Q49" i="1"/>
  <c r="P49" i="1"/>
  <c r="O49" i="1"/>
  <c r="N49" i="1"/>
  <c r="M49" i="1"/>
  <c r="L49" i="1"/>
  <c r="K49" i="1"/>
  <c r="J49" i="1"/>
  <c r="I49" i="1"/>
  <c r="H49" i="1"/>
  <c r="G49" i="1"/>
  <c r="F49" i="1"/>
  <c r="E49" i="1"/>
  <c r="D49" i="1"/>
  <c r="C49" i="1"/>
  <c r="B49" i="1"/>
  <c r="AM48" i="1"/>
  <c r="AL48" i="1"/>
  <c r="AJ48" i="1"/>
  <c r="AI48" i="1"/>
  <c r="AH48" i="1"/>
  <c r="AG48" i="1"/>
  <c r="AF48" i="1"/>
  <c r="AE48" i="1"/>
  <c r="AD48" i="1"/>
  <c r="AC48" i="1"/>
  <c r="AB48" i="1"/>
  <c r="AA48" i="1"/>
  <c r="Z48" i="1"/>
  <c r="Y48" i="1"/>
  <c r="X48" i="1"/>
  <c r="W48" i="1"/>
  <c r="V48" i="1"/>
  <c r="T48" i="1"/>
  <c r="S48" i="1"/>
  <c r="R48" i="1"/>
  <c r="Q48" i="1"/>
  <c r="P48" i="1"/>
  <c r="O48" i="1"/>
  <c r="N48" i="1"/>
  <c r="M48" i="1"/>
  <c r="L48" i="1"/>
  <c r="K48" i="1"/>
  <c r="J48" i="1"/>
  <c r="I48" i="1"/>
  <c r="H48" i="1"/>
  <c r="G48" i="1"/>
  <c r="F48" i="1"/>
  <c r="E48" i="1"/>
  <c r="D48" i="1"/>
  <c r="B48" i="1"/>
  <c r="AM47" i="1"/>
  <c r="AL47" i="1"/>
  <c r="AJ47" i="1"/>
  <c r="AI47" i="1"/>
  <c r="AH47" i="1"/>
  <c r="AG47" i="1"/>
  <c r="AF47" i="1"/>
  <c r="AE47" i="1"/>
  <c r="AD47" i="1"/>
  <c r="AC47" i="1"/>
  <c r="AB47" i="1"/>
  <c r="AA47" i="1"/>
  <c r="Z47" i="1"/>
  <c r="Y47" i="1"/>
  <c r="X47" i="1"/>
  <c r="W47" i="1"/>
  <c r="V47" i="1"/>
  <c r="T47" i="1"/>
  <c r="S47" i="1"/>
  <c r="R47" i="1"/>
  <c r="Q47" i="1"/>
  <c r="P47" i="1"/>
  <c r="O47" i="1"/>
  <c r="N47" i="1"/>
  <c r="M47" i="1"/>
  <c r="L47" i="1"/>
  <c r="K47" i="1"/>
  <c r="J47" i="1"/>
  <c r="I47" i="1"/>
  <c r="H47" i="1"/>
  <c r="G47" i="1"/>
  <c r="F47" i="1"/>
  <c r="E47" i="1"/>
  <c r="D47" i="1"/>
  <c r="C47" i="1"/>
  <c r="B47" i="1"/>
  <c r="AM46" i="1"/>
  <c r="AL46" i="1"/>
  <c r="AJ46" i="1"/>
  <c r="AI46" i="1"/>
  <c r="AH46" i="1"/>
  <c r="AG46" i="1"/>
  <c r="AF46" i="1"/>
  <c r="AE46" i="1"/>
  <c r="AD46" i="1"/>
  <c r="AC46" i="1"/>
  <c r="AA46" i="1"/>
  <c r="Z46" i="1"/>
  <c r="Y46" i="1"/>
  <c r="X46" i="1"/>
  <c r="W46" i="1"/>
  <c r="T46" i="1"/>
  <c r="S46" i="1"/>
  <c r="R46" i="1"/>
  <c r="Q46" i="1"/>
  <c r="O46" i="1"/>
  <c r="N46" i="1"/>
  <c r="M46" i="1"/>
  <c r="L46" i="1"/>
  <c r="K46" i="1"/>
  <c r="J46" i="1"/>
  <c r="I46" i="1"/>
  <c r="H46" i="1"/>
  <c r="G46" i="1"/>
  <c r="F46" i="1"/>
  <c r="E46" i="1"/>
  <c r="D46" i="1"/>
  <c r="B46" i="1"/>
  <c r="AM45" i="1"/>
  <c r="AL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F45" i="1"/>
  <c r="E45" i="1"/>
  <c r="D45" i="1"/>
  <c r="C45" i="1"/>
  <c r="B45" i="1"/>
  <c r="AM44" i="1"/>
  <c r="AL44" i="1"/>
  <c r="AJ44" i="1"/>
  <c r="AI44" i="1"/>
  <c r="AH44" i="1"/>
  <c r="AG44" i="1"/>
  <c r="AF44" i="1"/>
  <c r="AE44" i="1"/>
  <c r="AD44" i="1"/>
  <c r="AC44" i="1"/>
  <c r="AB44" i="1"/>
  <c r="AA44" i="1"/>
  <c r="Z44" i="1"/>
  <c r="Y44" i="1"/>
  <c r="X44" i="1"/>
  <c r="W44" i="1"/>
  <c r="V44" i="1"/>
  <c r="T44" i="1"/>
  <c r="S44" i="1"/>
  <c r="R44" i="1"/>
  <c r="Q44" i="1"/>
  <c r="P44" i="1"/>
  <c r="O44" i="1"/>
  <c r="N44" i="1"/>
  <c r="M44" i="1"/>
  <c r="L44" i="1"/>
  <c r="K44" i="1"/>
  <c r="J44" i="1"/>
  <c r="I44" i="1"/>
  <c r="H44" i="1"/>
  <c r="G44" i="1"/>
  <c r="F44" i="1"/>
  <c r="E44" i="1"/>
  <c r="D44" i="1"/>
  <c r="B44" i="1"/>
  <c r="AM43" i="1"/>
  <c r="AL43" i="1"/>
  <c r="AJ43" i="1"/>
  <c r="AI43" i="1"/>
  <c r="AH43" i="1"/>
  <c r="AG43" i="1"/>
  <c r="AF43" i="1"/>
  <c r="AE43" i="1"/>
  <c r="AD43" i="1"/>
  <c r="AC43" i="1"/>
  <c r="AB43" i="1"/>
  <c r="AA43" i="1"/>
  <c r="Z43" i="1"/>
  <c r="Y43" i="1"/>
  <c r="X43" i="1"/>
  <c r="W43" i="1"/>
  <c r="V43" i="1"/>
  <c r="T43" i="1"/>
  <c r="S43" i="1"/>
  <c r="R43" i="1"/>
  <c r="Q43" i="1"/>
  <c r="P43" i="1"/>
  <c r="O43" i="1"/>
  <c r="N43" i="1"/>
  <c r="M43" i="1"/>
  <c r="L43" i="1"/>
  <c r="K43" i="1"/>
  <c r="J43" i="1"/>
  <c r="I43" i="1"/>
  <c r="H43" i="1"/>
  <c r="G43" i="1"/>
  <c r="F43" i="1"/>
  <c r="E43" i="1"/>
  <c r="D43" i="1"/>
  <c r="C43" i="1"/>
  <c r="B43" i="1"/>
  <c r="AM42" i="1"/>
  <c r="AL42" i="1"/>
  <c r="AJ42" i="1"/>
  <c r="AI42" i="1"/>
  <c r="AH42" i="1"/>
  <c r="AG42" i="1"/>
  <c r="AF42" i="1"/>
  <c r="AE42" i="1"/>
  <c r="AD42" i="1"/>
  <c r="AC42" i="1"/>
  <c r="AB42" i="1"/>
  <c r="AA42" i="1"/>
  <c r="Z42" i="1"/>
  <c r="Y42" i="1"/>
  <c r="X42" i="1"/>
  <c r="W42" i="1"/>
  <c r="V42" i="1"/>
  <c r="U42" i="1"/>
  <c r="T42" i="1"/>
  <c r="S42" i="1"/>
  <c r="R42" i="1"/>
  <c r="Q42" i="1"/>
  <c r="P42" i="1"/>
  <c r="O42" i="1"/>
  <c r="N42" i="1"/>
  <c r="M42" i="1"/>
  <c r="L42" i="1"/>
  <c r="K42" i="1"/>
  <c r="J42" i="1"/>
  <c r="I42" i="1"/>
  <c r="H42" i="1"/>
  <c r="G42" i="1"/>
  <c r="F42" i="1"/>
  <c r="E42" i="1"/>
  <c r="D42" i="1"/>
  <c r="C42" i="1"/>
  <c r="B42" i="1"/>
  <c r="AM41" i="1"/>
  <c r="AL41" i="1"/>
  <c r="AJ41" i="1"/>
  <c r="AI41" i="1"/>
  <c r="AH41" i="1"/>
  <c r="AG41" i="1"/>
  <c r="AF41" i="1"/>
  <c r="AE41" i="1"/>
  <c r="AD41" i="1"/>
  <c r="AC41" i="1"/>
  <c r="AB41" i="1"/>
  <c r="AA41" i="1"/>
  <c r="Z41" i="1"/>
  <c r="Y41" i="1"/>
  <c r="X41" i="1"/>
  <c r="W41" i="1"/>
  <c r="V41" i="1"/>
  <c r="U41" i="1"/>
  <c r="T41" i="1"/>
  <c r="S41" i="1"/>
  <c r="R41" i="1"/>
  <c r="Q41" i="1"/>
  <c r="O41" i="1"/>
  <c r="N41" i="1"/>
  <c r="M41" i="1"/>
  <c r="L41" i="1"/>
  <c r="K41" i="1"/>
  <c r="J41" i="1"/>
  <c r="I41" i="1"/>
  <c r="H41" i="1"/>
  <c r="G41" i="1"/>
  <c r="F41" i="1"/>
  <c r="D41" i="1"/>
  <c r="C41" i="1"/>
  <c r="B41" i="1"/>
  <c r="AM40" i="1"/>
  <c r="AL40" i="1"/>
  <c r="AJ40" i="1"/>
  <c r="AI40" i="1"/>
  <c r="AH40" i="1"/>
  <c r="AG40" i="1"/>
  <c r="AF40" i="1"/>
  <c r="AE40" i="1"/>
  <c r="AD40" i="1"/>
  <c r="AC40" i="1"/>
  <c r="AB40" i="1"/>
  <c r="AA40" i="1"/>
  <c r="Z40" i="1"/>
  <c r="Y40" i="1"/>
  <c r="X40" i="1"/>
  <c r="W40" i="1"/>
  <c r="V40" i="1"/>
  <c r="S40" i="1"/>
  <c r="R40" i="1"/>
  <c r="Q40" i="1"/>
  <c r="P40" i="1"/>
  <c r="O40" i="1"/>
  <c r="N40" i="1"/>
  <c r="M40" i="1"/>
  <c r="L40" i="1"/>
  <c r="K40" i="1"/>
  <c r="J40" i="1"/>
  <c r="I40" i="1"/>
  <c r="H40" i="1"/>
  <c r="G40" i="1"/>
  <c r="F40" i="1"/>
  <c r="E40" i="1"/>
  <c r="D40" i="1"/>
  <c r="B40" i="1"/>
  <c r="AM39" i="1"/>
  <c r="AL39" i="1"/>
  <c r="AJ39" i="1"/>
  <c r="AI39" i="1"/>
  <c r="AH39" i="1"/>
  <c r="AG39" i="1"/>
  <c r="AF39" i="1"/>
  <c r="AE39" i="1"/>
  <c r="AD39" i="1"/>
  <c r="AC39" i="1"/>
  <c r="AB39" i="1"/>
  <c r="AA39" i="1"/>
  <c r="Z39" i="1"/>
  <c r="Y39" i="1"/>
  <c r="X39" i="1"/>
  <c r="W39" i="1"/>
  <c r="V39" i="1"/>
  <c r="T39" i="1"/>
  <c r="S39" i="1"/>
  <c r="R39" i="1"/>
  <c r="Q39" i="1"/>
  <c r="P39" i="1"/>
  <c r="O39" i="1"/>
  <c r="N39" i="1"/>
  <c r="M39" i="1"/>
  <c r="L39" i="1"/>
  <c r="K39" i="1"/>
  <c r="J39" i="1"/>
  <c r="I39" i="1"/>
  <c r="H39" i="1"/>
  <c r="G39" i="1"/>
  <c r="F39" i="1"/>
  <c r="E39" i="1"/>
  <c r="D39" i="1"/>
  <c r="C39" i="1"/>
  <c r="B39" i="1"/>
  <c r="AM38" i="1"/>
  <c r="AL38" i="1"/>
  <c r="AI38" i="1"/>
  <c r="AH38" i="1"/>
  <c r="AG38" i="1"/>
  <c r="AF38" i="1"/>
  <c r="AE38" i="1"/>
  <c r="AD38" i="1"/>
  <c r="AC38" i="1"/>
  <c r="AB38" i="1"/>
  <c r="AA38" i="1"/>
  <c r="Z38" i="1"/>
  <c r="Y38" i="1"/>
  <c r="X38" i="1"/>
  <c r="W38" i="1"/>
  <c r="V38" i="1"/>
  <c r="T38" i="1"/>
  <c r="S38" i="1"/>
  <c r="R38" i="1"/>
  <c r="Q38" i="1"/>
  <c r="P38" i="1"/>
  <c r="O38" i="1"/>
  <c r="N38" i="1"/>
  <c r="M38" i="1"/>
  <c r="L38" i="1"/>
  <c r="K38" i="1"/>
  <c r="J38" i="1"/>
  <c r="I38" i="1"/>
  <c r="H38" i="1"/>
  <c r="G38" i="1"/>
  <c r="F38" i="1"/>
  <c r="D38" i="1"/>
  <c r="B38" i="1"/>
  <c r="AM37" i="1"/>
  <c r="AL37" i="1"/>
  <c r="AJ37" i="1"/>
  <c r="AI37" i="1"/>
  <c r="AH37" i="1"/>
  <c r="AG37" i="1"/>
  <c r="AF37" i="1"/>
  <c r="AE37" i="1"/>
  <c r="AD37" i="1"/>
  <c r="AC37" i="1"/>
  <c r="AB37" i="1"/>
  <c r="AA37" i="1"/>
  <c r="Z37" i="1"/>
  <c r="Y37" i="1"/>
  <c r="X37" i="1"/>
  <c r="W37" i="1"/>
  <c r="V37" i="1"/>
  <c r="T37" i="1"/>
  <c r="S37" i="1"/>
  <c r="R37" i="1"/>
  <c r="Q37" i="1"/>
  <c r="P37" i="1"/>
  <c r="O37" i="1"/>
  <c r="N37" i="1"/>
  <c r="M37" i="1"/>
  <c r="L37" i="1"/>
  <c r="K37" i="1"/>
  <c r="J37" i="1"/>
  <c r="I37" i="1"/>
  <c r="H37" i="1"/>
  <c r="G37" i="1"/>
  <c r="F37" i="1"/>
  <c r="E37" i="1"/>
  <c r="D37" i="1"/>
  <c r="C37" i="1"/>
  <c r="B37" i="1"/>
  <c r="AM36" i="1"/>
  <c r="AL36" i="1"/>
  <c r="AJ36" i="1"/>
  <c r="AI36" i="1"/>
  <c r="AH36" i="1"/>
  <c r="AG36" i="1"/>
  <c r="AF36" i="1"/>
  <c r="AE36" i="1"/>
  <c r="AD36" i="1"/>
  <c r="AC36" i="1"/>
  <c r="AB36" i="1"/>
  <c r="AA36" i="1"/>
  <c r="Z36" i="1"/>
  <c r="Y36" i="1"/>
  <c r="X36" i="1"/>
  <c r="W36" i="1"/>
  <c r="V36" i="1"/>
  <c r="T36" i="1"/>
  <c r="S36" i="1"/>
  <c r="R36" i="1"/>
  <c r="Q36" i="1"/>
  <c r="P36" i="1"/>
  <c r="O36" i="1"/>
  <c r="N36" i="1"/>
  <c r="M36" i="1"/>
  <c r="L36" i="1"/>
  <c r="K36" i="1"/>
  <c r="J36" i="1"/>
  <c r="I36" i="1"/>
  <c r="H36" i="1"/>
  <c r="G36" i="1"/>
  <c r="F36" i="1"/>
  <c r="E36" i="1"/>
  <c r="D36" i="1"/>
  <c r="C36" i="1"/>
  <c r="B36" i="1"/>
  <c r="AM34" i="1"/>
  <c r="AL34" i="1"/>
  <c r="AJ34" i="1"/>
  <c r="AI34" i="1"/>
  <c r="AH34" i="1"/>
  <c r="AG34" i="1"/>
  <c r="AF34" i="1"/>
  <c r="AE34" i="1"/>
  <c r="AD34" i="1"/>
  <c r="AC34" i="1"/>
  <c r="AB34" i="1"/>
  <c r="AA34" i="1"/>
  <c r="Z34" i="1"/>
  <c r="Y34" i="1"/>
  <c r="X34" i="1"/>
  <c r="W34" i="1"/>
  <c r="V34" i="1"/>
  <c r="U34" i="1"/>
  <c r="T34" i="1"/>
  <c r="S34" i="1"/>
  <c r="R34" i="1"/>
  <c r="Q34" i="1"/>
  <c r="P34" i="1"/>
  <c r="O34" i="1"/>
  <c r="N34" i="1"/>
  <c r="M34" i="1"/>
  <c r="L34" i="1"/>
  <c r="K34" i="1"/>
  <c r="J34" i="1"/>
  <c r="I34" i="1"/>
  <c r="H34" i="1"/>
  <c r="G34" i="1"/>
  <c r="F34" i="1"/>
  <c r="E34" i="1"/>
  <c r="D34" i="1"/>
  <c r="B34" i="1"/>
  <c r="AM33" i="1"/>
  <c r="AL33" i="1"/>
  <c r="AJ33" i="1"/>
  <c r="AI33" i="1"/>
  <c r="AH33" i="1"/>
  <c r="AG33" i="1"/>
  <c r="AF33" i="1"/>
  <c r="AE33" i="1"/>
  <c r="AD33" i="1"/>
  <c r="AC33" i="1"/>
  <c r="AB33" i="1"/>
  <c r="AA33" i="1"/>
  <c r="Z33" i="1"/>
  <c r="Y33" i="1"/>
  <c r="X33" i="1"/>
  <c r="W33" i="1"/>
  <c r="V33" i="1"/>
  <c r="U33" i="1"/>
  <c r="T33" i="1"/>
  <c r="S33" i="1"/>
  <c r="R33" i="1"/>
  <c r="Q33" i="1"/>
  <c r="P33" i="1"/>
  <c r="O33" i="1"/>
  <c r="N33" i="1"/>
  <c r="M33" i="1"/>
  <c r="L33" i="1"/>
  <c r="K33" i="1"/>
  <c r="J33" i="1"/>
  <c r="I33" i="1"/>
  <c r="H33" i="1"/>
  <c r="G33" i="1"/>
  <c r="F33" i="1"/>
  <c r="E33" i="1"/>
  <c r="D33" i="1"/>
  <c r="C33" i="1"/>
  <c r="B33" i="1"/>
  <c r="AM32" i="1"/>
  <c r="AL32" i="1"/>
  <c r="AJ32" i="1"/>
  <c r="AI32" i="1"/>
  <c r="AH32" i="1"/>
  <c r="AG32" i="1"/>
  <c r="AF32" i="1"/>
  <c r="AE32" i="1"/>
  <c r="AD32" i="1"/>
  <c r="AC32" i="1"/>
  <c r="AB32" i="1"/>
  <c r="AA32" i="1"/>
  <c r="Z32" i="1"/>
  <c r="Y32" i="1"/>
  <c r="X32" i="1"/>
  <c r="W32" i="1"/>
  <c r="V32" i="1"/>
  <c r="U32" i="1"/>
  <c r="T32" i="1"/>
  <c r="S32" i="1"/>
  <c r="R32" i="1"/>
  <c r="Q32" i="1"/>
  <c r="P32" i="1"/>
  <c r="O32" i="1"/>
  <c r="N32" i="1"/>
  <c r="M32" i="1"/>
  <c r="L32" i="1"/>
  <c r="K32" i="1"/>
  <c r="J32" i="1"/>
  <c r="I32" i="1"/>
  <c r="H32" i="1"/>
  <c r="G32" i="1"/>
  <c r="F32" i="1"/>
  <c r="E32" i="1"/>
  <c r="D32" i="1"/>
  <c r="B32" i="1"/>
  <c r="AM31" i="1"/>
  <c r="AL31" i="1"/>
  <c r="AJ31" i="1"/>
  <c r="AI31" i="1"/>
  <c r="AH31" i="1"/>
  <c r="AG31" i="1"/>
  <c r="AF31" i="1"/>
  <c r="AE31" i="1"/>
  <c r="AD31" i="1"/>
  <c r="AC31" i="1"/>
  <c r="AB31" i="1"/>
  <c r="AA31" i="1"/>
  <c r="Z31" i="1"/>
  <c r="Y31" i="1"/>
  <c r="X31" i="1"/>
  <c r="W31" i="1"/>
  <c r="V31" i="1"/>
  <c r="T31" i="1"/>
  <c r="S31" i="1"/>
  <c r="R31" i="1"/>
  <c r="Q31" i="1"/>
  <c r="P31" i="1"/>
  <c r="O31" i="1"/>
  <c r="N31" i="1"/>
  <c r="M31" i="1"/>
  <c r="L31" i="1"/>
  <c r="K31" i="1"/>
  <c r="J31" i="1"/>
  <c r="I31" i="1"/>
  <c r="H31" i="1"/>
  <c r="G31" i="1"/>
  <c r="F31" i="1"/>
  <c r="E31" i="1"/>
  <c r="D31" i="1"/>
  <c r="C31" i="1"/>
  <c r="B31" i="1"/>
  <c r="AM30" i="1"/>
  <c r="AL30" i="1"/>
  <c r="AJ30" i="1"/>
  <c r="AI30" i="1"/>
  <c r="AH30" i="1"/>
  <c r="AG30" i="1"/>
  <c r="AF30" i="1"/>
  <c r="AE30" i="1"/>
  <c r="AD30" i="1"/>
  <c r="AC30" i="1"/>
  <c r="AB30" i="1"/>
  <c r="AA30" i="1"/>
  <c r="Z30" i="1"/>
  <c r="Y30" i="1"/>
  <c r="X30" i="1"/>
  <c r="W30" i="1"/>
  <c r="V30" i="1"/>
  <c r="T30" i="1"/>
  <c r="S30" i="1"/>
  <c r="R30" i="1"/>
  <c r="Q30" i="1"/>
  <c r="P30" i="1"/>
  <c r="O30" i="1"/>
  <c r="N30" i="1"/>
  <c r="M30" i="1"/>
  <c r="L30" i="1"/>
  <c r="K30" i="1"/>
  <c r="J30" i="1"/>
  <c r="I30" i="1"/>
  <c r="H30" i="1"/>
  <c r="G30" i="1"/>
  <c r="F30" i="1"/>
  <c r="E30" i="1"/>
  <c r="D30" i="1"/>
  <c r="B30" i="1"/>
  <c r="AM29" i="1"/>
  <c r="AL29" i="1"/>
  <c r="AJ29" i="1"/>
  <c r="AI29" i="1"/>
  <c r="AH29" i="1"/>
  <c r="AG29" i="1"/>
  <c r="AF29" i="1"/>
  <c r="AE29" i="1"/>
  <c r="AD29" i="1"/>
  <c r="AC29" i="1"/>
  <c r="AB29" i="1"/>
  <c r="AA29" i="1"/>
  <c r="Z29" i="1"/>
  <c r="Y29" i="1"/>
  <c r="X29" i="1"/>
  <c r="W29" i="1"/>
  <c r="V29" i="1"/>
  <c r="T29" i="1"/>
  <c r="S29" i="1"/>
  <c r="R29" i="1"/>
  <c r="Q29" i="1"/>
  <c r="P29" i="1"/>
  <c r="O29" i="1"/>
  <c r="N29" i="1"/>
  <c r="M29" i="1"/>
  <c r="L29" i="1"/>
  <c r="K29" i="1"/>
  <c r="J29" i="1"/>
  <c r="I29" i="1"/>
  <c r="H29" i="1"/>
  <c r="G29" i="1"/>
  <c r="F29" i="1"/>
  <c r="E29" i="1"/>
  <c r="D29" i="1"/>
  <c r="B29" i="1"/>
  <c r="AM28" i="1"/>
  <c r="AL28" i="1"/>
  <c r="AJ28" i="1"/>
  <c r="AI28" i="1"/>
  <c r="AH28" i="1"/>
  <c r="AG28" i="1"/>
  <c r="AF28" i="1"/>
  <c r="AE28" i="1"/>
  <c r="AD28" i="1"/>
  <c r="AC28" i="1"/>
  <c r="AB28" i="1"/>
  <c r="AA28" i="1"/>
  <c r="Z28" i="1"/>
  <c r="Y28" i="1"/>
  <c r="X28" i="1"/>
  <c r="W28" i="1"/>
  <c r="V28" i="1"/>
  <c r="T28" i="1"/>
  <c r="S28" i="1"/>
  <c r="R28" i="1"/>
  <c r="Q28" i="1"/>
  <c r="P28" i="1"/>
  <c r="O28" i="1"/>
  <c r="N28" i="1"/>
  <c r="M28" i="1"/>
  <c r="L28" i="1"/>
  <c r="K28" i="1"/>
  <c r="J28" i="1"/>
  <c r="I28" i="1"/>
  <c r="H28" i="1"/>
  <c r="G28" i="1"/>
  <c r="F28" i="1"/>
  <c r="E28" i="1"/>
  <c r="D28" i="1"/>
  <c r="B28" i="1"/>
  <c r="AM27" i="1"/>
  <c r="AL27" i="1"/>
  <c r="AJ27" i="1"/>
  <c r="AI27" i="1"/>
  <c r="AH27" i="1"/>
  <c r="AG27" i="1"/>
  <c r="AF27" i="1"/>
  <c r="AE27" i="1"/>
  <c r="AD27" i="1"/>
  <c r="AC27" i="1"/>
  <c r="AB27" i="1"/>
  <c r="AA27" i="1"/>
  <c r="Z27" i="1"/>
  <c r="Y27" i="1"/>
  <c r="X27" i="1"/>
  <c r="W27" i="1"/>
  <c r="V27" i="1"/>
  <c r="U27" i="1"/>
  <c r="T27" i="1"/>
  <c r="S27" i="1"/>
  <c r="R27" i="1"/>
  <c r="Q27" i="1"/>
  <c r="P27" i="1"/>
  <c r="O27" i="1"/>
  <c r="N27" i="1"/>
  <c r="M27" i="1"/>
  <c r="L27" i="1"/>
  <c r="K27" i="1"/>
  <c r="J27" i="1"/>
  <c r="I27" i="1"/>
  <c r="H27" i="1"/>
  <c r="G27" i="1"/>
  <c r="F27" i="1"/>
  <c r="E27" i="1"/>
  <c r="D27" i="1"/>
  <c r="C27" i="1"/>
  <c r="B27" i="1"/>
  <c r="AM26" i="1"/>
  <c r="AL26" i="1"/>
  <c r="AJ26" i="1"/>
  <c r="AI26" i="1"/>
  <c r="AH26" i="1"/>
  <c r="AG26" i="1"/>
  <c r="AF26" i="1"/>
  <c r="AE26" i="1"/>
  <c r="AD26" i="1"/>
  <c r="AC26" i="1"/>
  <c r="AB26" i="1"/>
  <c r="AA26" i="1"/>
  <c r="Z26" i="1"/>
  <c r="Y26" i="1"/>
  <c r="X26" i="1"/>
  <c r="W26" i="1"/>
  <c r="V26" i="1"/>
  <c r="U26" i="1"/>
  <c r="T26" i="1"/>
  <c r="S26" i="1"/>
  <c r="R26" i="1"/>
  <c r="Q26" i="1"/>
  <c r="P26" i="1"/>
  <c r="O26" i="1"/>
  <c r="N26" i="1"/>
  <c r="M26" i="1"/>
  <c r="L26" i="1"/>
  <c r="K26" i="1"/>
  <c r="J26" i="1"/>
  <c r="I26" i="1"/>
  <c r="H26" i="1"/>
  <c r="G26" i="1"/>
  <c r="F26" i="1"/>
  <c r="E26" i="1"/>
  <c r="D26" i="1"/>
  <c r="B26" i="1"/>
  <c r="AM25" i="1"/>
  <c r="AL25" i="1"/>
  <c r="AJ25" i="1"/>
  <c r="AI25" i="1"/>
  <c r="AH25" i="1"/>
  <c r="AG25" i="1"/>
  <c r="AF25" i="1"/>
  <c r="AE25" i="1"/>
  <c r="AD25" i="1"/>
  <c r="AC25" i="1"/>
  <c r="AB25" i="1"/>
  <c r="AA25" i="1"/>
  <c r="Z25" i="1"/>
  <c r="Y25" i="1"/>
  <c r="X25" i="1"/>
  <c r="W25" i="1"/>
  <c r="V25" i="1"/>
  <c r="U25" i="1"/>
  <c r="T25" i="1"/>
  <c r="S25" i="1"/>
  <c r="R25" i="1"/>
  <c r="Q25" i="1"/>
  <c r="P25" i="1"/>
  <c r="O25" i="1"/>
  <c r="N25" i="1"/>
  <c r="M25" i="1"/>
  <c r="L25" i="1"/>
  <c r="K25" i="1"/>
  <c r="J25" i="1"/>
  <c r="I25" i="1"/>
  <c r="H25" i="1"/>
  <c r="G25" i="1"/>
  <c r="F25" i="1"/>
  <c r="E25" i="1"/>
  <c r="D25" i="1"/>
  <c r="B25" i="1"/>
  <c r="AM24" i="1"/>
  <c r="AL24" i="1"/>
  <c r="AJ24" i="1"/>
  <c r="AI24" i="1"/>
  <c r="AH24" i="1"/>
  <c r="AG24" i="1"/>
  <c r="AF24" i="1"/>
  <c r="AE24" i="1"/>
  <c r="AD24" i="1"/>
  <c r="AC24" i="1"/>
  <c r="AB24" i="1"/>
  <c r="AA24" i="1"/>
  <c r="Z24" i="1"/>
  <c r="Y24" i="1"/>
  <c r="X24" i="1"/>
  <c r="W24" i="1"/>
  <c r="V24" i="1"/>
  <c r="U24" i="1"/>
  <c r="T24" i="1"/>
  <c r="S24" i="1"/>
  <c r="R24" i="1"/>
  <c r="Q24" i="1"/>
  <c r="P24" i="1"/>
  <c r="O24" i="1"/>
  <c r="N24" i="1"/>
  <c r="M24" i="1"/>
  <c r="L24" i="1"/>
  <c r="K24" i="1"/>
  <c r="J24" i="1"/>
  <c r="I24" i="1"/>
  <c r="H24" i="1"/>
  <c r="G24" i="1"/>
  <c r="F24" i="1"/>
  <c r="E24" i="1"/>
  <c r="D24" i="1"/>
  <c r="B24" i="1"/>
  <c r="AM23" i="1"/>
  <c r="AL23" i="1"/>
  <c r="AJ23" i="1"/>
  <c r="AI23" i="1"/>
  <c r="AH23" i="1"/>
  <c r="AG23" i="1"/>
  <c r="AF23" i="1"/>
  <c r="AE23" i="1"/>
  <c r="AD23" i="1"/>
  <c r="AC23" i="1"/>
  <c r="AB23" i="1"/>
  <c r="AA23" i="1"/>
  <c r="Z23" i="1"/>
  <c r="Y23" i="1"/>
  <c r="X23" i="1"/>
  <c r="W23" i="1"/>
  <c r="V23" i="1"/>
  <c r="U23" i="1"/>
  <c r="S23" i="1"/>
  <c r="R23" i="1"/>
  <c r="Q23" i="1"/>
  <c r="P23" i="1"/>
  <c r="O23" i="1"/>
  <c r="M23" i="1"/>
  <c r="L23" i="1"/>
  <c r="K23" i="1"/>
  <c r="J23" i="1"/>
  <c r="I23" i="1"/>
  <c r="H23" i="1"/>
  <c r="G23" i="1"/>
  <c r="F23" i="1"/>
  <c r="E23" i="1"/>
  <c r="D23" i="1"/>
  <c r="C23" i="1"/>
  <c r="B23" i="1"/>
  <c r="AM22" i="1"/>
  <c r="AL22" i="1"/>
  <c r="AJ22" i="1"/>
  <c r="AI22" i="1"/>
  <c r="AH22" i="1"/>
  <c r="AG22" i="1"/>
  <c r="AF22" i="1"/>
  <c r="AE22" i="1"/>
  <c r="AD22" i="1"/>
  <c r="AC22" i="1"/>
  <c r="AB22" i="1"/>
  <c r="AA22" i="1"/>
  <c r="Z22" i="1"/>
  <c r="Y22" i="1"/>
  <c r="X22" i="1"/>
  <c r="W22" i="1"/>
  <c r="V22" i="1"/>
  <c r="T22" i="1"/>
  <c r="S22" i="1"/>
  <c r="R22" i="1"/>
  <c r="Q22" i="1"/>
  <c r="P22" i="1"/>
  <c r="O22" i="1"/>
  <c r="N22" i="1"/>
  <c r="M22" i="1"/>
  <c r="L22" i="1"/>
  <c r="K22" i="1"/>
  <c r="J22" i="1"/>
  <c r="I22" i="1"/>
  <c r="H22" i="1"/>
  <c r="G22" i="1"/>
  <c r="F22" i="1"/>
  <c r="E22" i="1"/>
  <c r="D22" i="1"/>
  <c r="C22" i="1"/>
  <c r="B22" i="1"/>
  <c r="AM21" i="1"/>
  <c r="AL21" i="1"/>
  <c r="AJ21" i="1"/>
  <c r="AI21" i="1"/>
  <c r="AH21" i="1"/>
  <c r="AG21" i="1"/>
  <c r="AF21" i="1"/>
  <c r="AE21" i="1"/>
  <c r="AD21" i="1"/>
  <c r="AC21" i="1"/>
  <c r="AB21" i="1"/>
  <c r="AA21" i="1"/>
  <c r="Z21" i="1"/>
  <c r="Y21" i="1"/>
  <c r="X21" i="1"/>
  <c r="W21" i="1"/>
  <c r="V21" i="1"/>
  <c r="T21" i="1"/>
  <c r="S21" i="1"/>
  <c r="R21" i="1"/>
  <c r="Q21" i="1"/>
  <c r="P21" i="1"/>
  <c r="O21" i="1"/>
  <c r="N21" i="1"/>
  <c r="M21" i="1"/>
  <c r="L21" i="1"/>
  <c r="K21" i="1"/>
  <c r="J21" i="1"/>
  <c r="I21" i="1"/>
  <c r="H21" i="1"/>
  <c r="G21" i="1"/>
  <c r="F21" i="1"/>
  <c r="E21" i="1"/>
  <c r="D21" i="1"/>
  <c r="B21" i="1"/>
  <c r="AM20" i="1"/>
  <c r="AL20" i="1"/>
  <c r="AJ20" i="1"/>
  <c r="AI20" i="1"/>
  <c r="AH20" i="1"/>
  <c r="AG20" i="1"/>
  <c r="AF20" i="1"/>
  <c r="AE20" i="1"/>
  <c r="AD20" i="1"/>
  <c r="AC20" i="1"/>
  <c r="AB20" i="1"/>
  <c r="AA20" i="1"/>
  <c r="Z20" i="1"/>
  <c r="Y20" i="1"/>
  <c r="X20" i="1"/>
  <c r="W20" i="1"/>
  <c r="V20" i="1"/>
  <c r="T20" i="1"/>
  <c r="S20" i="1"/>
  <c r="R20" i="1"/>
  <c r="Q20" i="1"/>
  <c r="P20" i="1"/>
  <c r="O20" i="1"/>
  <c r="N20" i="1"/>
  <c r="M20" i="1"/>
  <c r="L20" i="1"/>
  <c r="K20" i="1"/>
  <c r="J20" i="1"/>
  <c r="I20" i="1"/>
  <c r="H20" i="1"/>
  <c r="G20" i="1"/>
  <c r="F20" i="1"/>
  <c r="E20" i="1"/>
  <c r="D20" i="1"/>
  <c r="B20" i="1"/>
  <c r="AM19" i="1"/>
  <c r="AL19" i="1"/>
  <c r="AJ19" i="1"/>
  <c r="AI19" i="1"/>
  <c r="AH19" i="1"/>
  <c r="AG19" i="1"/>
  <c r="AF19" i="1"/>
  <c r="AD19" i="1"/>
  <c r="AC19" i="1"/>
  <c r="AB19" i="1"/>
  <c r="AA19" i="1"/>
  <c r="Z19" i="1"/>
  <c r="Y19" i="1"/>
  <c r="X19" i="1"/>
  <c r="W19" i="1"/>
  <c r="V19" i="1"/>
  <c r="U19" i="1"/>
  <c r="T19" i="1"/>
  <c r="S19" i="1"/>
  <c r="R19" i="1"/>
  <c r="Q19" i="1"/>
  <c r="P19" i="1"/>
  <c r="O19" i="1"/>
  <c r="N19" i="1"/>
  <c r="M19" i="1"/>
  <c r="L19" i="1"/>
  <c r="K19" i="1"/>
  <c r="J19" i="1"/>
  <c r="I19" i="1"/>
  <c r="H19" i="1"/>
  <c r="G19" i="1"/>
  <c r="F19" i="1"/>
  <c r="E19" i="1"/>
  <c r="D19" i="1"/>
  <c r="C19" i="1"/>
  <c r="B19" i="1"/>
  <c r="AM18" i="1"/>
  <c r="AL18" i="1"/>
  <c r="AJ18" i="1"/>
  <c r="AI18" i="1"/>
  <c r="AH18" i="1"/>
  <c r="AG18" i="1"/>
  <c r="AF18" i="1"/>
  <c r="AE18" i="1"/>
  <c r="AD18" i="1"/>
  <c r="AC18" i="1"/>
  <c r="AB18" i="1"/>
  <c r="AA18" i="1"/>
  <c r="Z18" i="1"/>
  <c r="Y18" i="1"/>
  <c r="X18" i="1"/>
  <c r="W18" i="1"/>
  <c r="V18" i="1"/>
  <c r="T18" i="1"/>
  <c r="S18" i="1"/>
  <c r="R18" i="1"/>
  <c r="Q18" i="1"/>
  <c r="P18" i="1"/>
  <c r="O18" i="1"/>
  <c r="N18" i="1"/>
  <c r="M18" i="1"/>
  <c r="L18" i="1"/>
  <c r="K18" i="1"/>
  <c r="J18" i="1"/>
  <c r="I18" i="1"/>
  <c r="H18" i="1"/>
  <c r="G18" i="1"/>
  <c r="F18" i="1"/>
  <c r="E18" i="1"/>
  <c r="D18" i="1"/>
  <c r="B18" i="1"/>
  <c r="AM17" i="1"/>
  <c r="AL17" i="1"/>
  <c r="AJ17" i="1"/>
  <c r="AI17" i="1"/>
  <c r="AH17" i="1"/>
  <c r="AG17" i="1"/>
  <c r="AF17" i="1"/>
  <c r="AE17" i="1"/>
  <c r="AD17" i="1"/>
  <c r="AC17" i="1"/>
  <c r="AB17" i="1"/>
  <c r="AA17" i="1"/>
  <c r="Z17" i="1"/>
  <c r="Y17" i="1"/>
  <c r="X17" i="1"/>
  <c r="W17" i="1"/>
  <c r="T17" i="1"/>
  <c r="S17" i="1"/>
  <c r="R17" i="1"/>
  <c r="Q17" i="1"/>
  <c r="P17" i="1"/>
  <c r="O17" i="1"/>
  <c r="N17" i="1"/>
  <c r="M17" i="1"/>
  <c r="L17" i="1"/>
  <c r="K17" i="1"/>
  <c r="J17" i="1"/>
  <c r="I17" i="1"/>
  <c r="H17" i="1"/>
  <c r="G17" i="1"/>
  <c r="F17" i="1"/>
  <c r="E17" i="1"/>
  <c r="D17" i="1"/>
  <c r="B17" i="1"/>
  <c r="AM16" i="1"/>
  <c r="AL16" i="1"/>
  <c r="AJ16" i="1"/>
  <c r="AI16" i="1"/>
  <c r="AH16" i="1"/>
  <c r="AG16" i="1"/>
  <c r="AF16" i="1"/>
  <c r="AE16" i="1"/>
  <c r="AD16" i="1"/>
  <c r="AC16" i="1"/>
  <c r="AB16" i="1"/>
  <c r="AA16" i="1"/>
  <c r="Z16" i="1"/>
  <c r="Y16" i="1"/>
  <c r="X16" i="1"/>
  <c r="W16" i="1"/>
  <c r="V16" i="1"/>
  <c r="U16" i="1"/>
  <c r="T16" i="1"/>
  <c r="S16" i="1"/>
  <c r="R16" i="1"/>
  <c r="Q16" i="1"/>
  <c r="P16" i="1"/>
  <c r="O16" i="1"/>
  <c r="N16" i="1"/>
  <c r="M16" i="1"/>
  <c r="L16" i="1"/>
  <c r="K16" i="1"/>
  <c r="J16" i="1"/>
  <c r="I16" i="1"/>
  <c r="H16" i="1"/>
  <c r="G16" i="1"/>
  <c r="F16" i="1"/>
  <c r="E16" i="1"/>
  <c r="D16" i="1"/>
  <c r="B16" i="1"/>
  <c r="AM15" i="1"/>
  <c r="AL15" i="1"/>
  <c r="AJ15" i="1"/>
  <c r="AI15" i="1"/>
  <c r="AH15" i="1"/>
  <c r="AG15" i="1"/>
  <c r="AF15" i="1"/>
  <c r="AE15" i="1"/>
  <c r="AD15" i="1"/>
  <c r="AC15" i="1"/>
  <c r="AB15" i="1"/>
  <c r="AA15" i="1"/>
  <c r="Z15" i="1"/>
  <c r="Y15" i="1"/>
  <c r="X15" i="1"/>
  <c r="W15" i="1"/>
  <c r="V15" i="1"/>
  <c r="T15" i="1"/>
  <c r="S15" i="1"/>
  <c r="R15" i="1"/>
  <c r="Q15" i="1"/>
  <c r="P15" i="1"/>
  <c r="O15" i="1"/>
  <c r="N15" i="1"/>
  <c r="M15" i="1"/>
  <c r="L15" i="1"/>
  <c r="K15" i="1"/>
  <c r="J15" i="1"/>
  <c r="I15" i="1"/>
  <c r="H15" i="1"/>
  <c r="G15" i="1"/>
  <c r="F15" i="1"/>
  <c r="E15" i="1"/>
  <c r="D15" i="1"/>
  <c r="B15" i="1"/>
  <c r="AM14" i="1"/>
  <c r="AL14" i="1"/>
  <c r="AJ14" i="1"/>
  <c r="AI14" i="1"/>
  <c r="AH14" i="1"/>
  <c r="AG14" i="1"/>
  <c r="AF14" i="1"/>
  <c r="AE14" i="1"/>
  <c r="AD14" i="1"/>
  <c r="AC14" i="1"/>
  <c r="AB14" i="1"/>
  <c r="AA14" i="1"/>
  <c r="Z14" i="1"/>
  <c r="Y14" i="1"/>
  <c r="X14" i="1"/>
  <c r="W14" i="1"/>
  <c r="V14" i="1"/>
  <c r="U14" i="1"/>
  <c r="T14" i="1"/>
  <c r="S14" i="1"/>
  <c r="R14" i="1"/>
  <c r="Q14" i="1"/>
  <c r="P14" i="1"/>
  <c r="O14" i="1"/>
  <c r="N14" i="1"/>
  <c r="M14" i="1"/>
  <c r="L14" i="1"/>
  <c r="K14" i="1"/>
  <c r="J14" i="1"/>
  <c r="I14" i="1"/>
  <c r="G14" i="1"/>
  <c r="F14" i="1"/>
  <c r="E14" i="1"/>
  <c r="D14" i="1"/>
  <c r="B14" i="1"/>
  <c r="AM13" i="1"/>
  <c r="AL13" i="1"/>
  <c r="AJ13" i="1"/>
  <c r="AI13" i="1"/>
  <c r="AH13" i="1"/>
  <c r="AG13" i="1"/>
  <c r="AF13" i="1"/>
  <c r="AE13" i="1"/>
  <c r="AD13" i="1"/>
  <c r="AC13" i="1"/>
  <c r="AB13" i="1"/>
  <c r="AA13" i="1"/>
  <c r="Z13" i="1"/>
  <c r="Y13" i="1"/>
  <c r="X13" i="1"/>
  <c r="W13" i="1"/>
  <c r="V13" i="1"/>
  <c r="U13" i="1"/>
  <c r="T13" i="1"/>
  <c r="S13" i="1"/>
  <c r="R13" i="1"/>
  <c r="Q13" i="1"/>
  <c r="P13" i="1"/>
  <c r="O13" i="1"/>
  <c r="N13" i="1"/>
  <c r="M13" i="1"/>
  <c r="L13" i="1"/>
  <c r="K13" i="1"/>
  <c r="J13" i="1"/>
  <c r="I13" i="1"/>
  <c r="H13" i="1"/>
  <c r="G13" i="1"/>
  <c r="F13" i="1"/>
  <c r="E13" i="1"/>
  <c r="D13" i="1"/>
  <c r="C13" i="1"/>
  <c r="B13" i="1"/>
  <c r="AM12" i="1"/>
  <c r="AL12" i="1"/>
  <c r="AJ12" i="1"/>
  <c r="AI12" i="1"/>
  <c r="AH12" i="1"/>
  <c r="AG12" i="1"/>
  <c r="AF12" i="1"/>
  <c r="AE12" i="1"/>
  <c r="AD12" i="1"/>
  <c r="AC12" i="1"/>
  <c r="AB12" i="1"/>
  <c r="AA12" i="1"/>
  <c r="Z12" i="1"/>
  <c r="Y12" i="1"/>
  <c r="X12" i="1"/>
  <c r="W12" i="1"/>
  <c r="V12" i="1"/>
  <c r="U12" i="1"/>
  <c r="T12" i="1"/>
  <c r="S12" i="1"/>
  <c r="R12" i="1"/>
  <c r="Q12" i="1"/>
  <c r="P12" i="1"/>
  <c r="O12" i="1"/>
  <c r="N12" i="1"/>
  <c r="M12" i="1"/>
  <c r="L12" i="1"/>
  <c r="K12" i="1"/>
  <c r="J12" i="1"/>
  <c r="I12" i="1"/>
  <c r="H12" i="1"/>
  <c r="G12" i="1"/>
  <c r="F12" i="1"/>
  <c r="E12" i="1"/>
  <c r="D12" i="1"/>
  <c r="C12" i="1"/>
  <c r="B12" i="1"/>
  <c r="AJ11" i="1"/>
  <c r="AI11" i="1"/>
  <c r="AH11" i="1"/>
  <c r="AG11" i="1"/>
  <c r="AF11" i="1"/>
  <c r="AE11" i="1"/>
  <c r="AD11" i="1"/>
  <c r="AC11" i="1"/>
  <c r="AB11" i="1"/>
  <c r="AA11" i="1"/>
  <c r="Z11" i="1"/>
  <c r="Y11" i="1"/>
  <c r="X11" i="1"/>
  <c r="W11" i="1"/>
  <c r="V11" i="1"/>
  <c r="T11" i="1"/>
  <c r="S11" i="1"/>
  <c r="R11" i="1"/>
  <c r="Q11" i="1"/>
  <c r="P11" i="1"/>
  <c r="O11" i="1"/>
  <c r="N11" i="1"/>
  <c r="M11" i="1"/>
  <c r="L11" i="1"/>
  <c r="K11" i="1"/>
  <c r="J11" i="1"/>
  <c r="I11" i="1"/>
  <c r="H11" i="1"/>
  <c r="G11" i="1"/>
  <c r="F11" i="1"/>
  <c r="E11" i="1"/>
  <c r="D11" i="1"/>
  <c r="C11" i="1"/>
  <c r="B11" i="1"/>
  <c r="AM10" i="1"/>
  <c r="AL10" i="1"/>
  <c r="AJ10" i="1"/>
  <c r="AI10" i="1"/>
  <c r="AH10" i="1"/>
  <c r="AG10" i="1"/>
  <c r="AF10" i="1"/>
  <c r="AE10" i="1"/>
  <c r="AD10" i="1"/>
  <c r="AC10" i="1"/>
  <c r="AB10" i="1"/>
  <c r="AA10" i="1"/>
  <c r="Z10" i="1"/>
  <c r="Y10" i="1"/>
  <c r="X10" i="1"/>
  <c r="W10" i="1"/>
  <c r="V10" i="1"/>
  <c r="T10" i="1"/>
  <c r="S10" i="1"/>
  <c r="R10" i="1"/>
  <c r="Q10" i="1"/>
  <c r="P10" i="1"/>
  <c r="O10" i="1"/>
  <c r="N10" i="1"/>
  <c r="M10" i="1"/>
  <c r="L10" i="1"/>
  <c r="K10" i="1"/>
  <c r="J10" i="1"/>
  <c r="I10" i="1"/>
  <c r="H10" i="1"/>
  <c r="G10" i="1"/>
  <c r="F10" i="1"/>
  <c r="E10" i="1"/>
  <c r="D10" i="1"/>
  <c r="B10" i="1"/>
  <c r="AM9" i="1"/>
  <c r="AL9" i="1"/>
  <c r="AJ9" i="1"/>
  <c r="AI9" i="1"/>
  <c r="AH9" i="1"/>
  <c r="AG9" i="1"/>
  <c r="AF9" i="1"/>
  <c r="AE9" i="1"/>
  <c r="AD9" i="1"/>
  <c r="AC9" i="1"/>
  <c r="AB9" i="1"/>
  <c r="AA9" i="1"/>
  <c r="Z9" i="1"/>
  <c r="Y9" i="1"/>
  <c r="X9" i="1"/>
  <c r="W9" i="1"/>
  <c r="V9" i="1"/>
  <c r="U9" i="1"/>
  <c r="T9" i="1"/>
  <c r="S9" i="1"/>
  <c r="R9" i="1"/>
  <c r="Q9" i="1"/>
  <c r="P9" i="1"/>
  <c r="O9" i="1"/>
  <c r="N9" i="1"/>
  <c r="M9" i="1"/>
  <c r="L9" i="1"/>
  <c r="K9" i="1"/>
  <c r="J9" i="1"/>
  <c r="I9" i="1"/>
  <c r="H9" i="1"/>
  <c r="G9" i="1"/>
  <c r="F9" i="1"/>
  <c r="E9" i="1"/>
  <c r="D9" i="1"/>
  <c r="AM8" i="1"/>
  <c r="AL8" i="1"/>
  <c r="AJ8" i="1"/>
  <c r="AI8" i="1"/>
  <c r="AH8" i="1"/>
  <c r="AG8" i="1"/>
  <c r="AF8" i="1"/>
  <c r="AE8" i="1"/>
  <c r="AD8" i="1"/>
  <c r="AC8" i="1"/>
  <c r="AB8" i="1"/>
  <c r="AA8" i="1"/>
  <c r="Z8" i="1"/>
  <c r="Y8" i="1"/>
  <c r="X8" i="1"/>
  <c r="W8" i="1"/>
  <c r="V8" i="1"/>
  <c r="T8" i="1"/>
  <c r="S8" i="1"/>
  <c r="R8" i="1"/>
  <c r="Q8" i="1"/>
  <c r="P8" i="1"/>
  <c r="O8" i="1"/>
  <c r="N8" i="1"/>
  <c r="M8" i="1"/>
  <c r="L8" i="1"/>
  <c r="K8" i="1"/>
  <c r="J8" i="1"/>
  <c r="I8" i="1"/>
  <c r="H8" i="1"/>
  <c r="G8" i="1"/>
  <c r="F8" i="1"/>
  <c r="E8" i="1"/>
  <c r="D8" i="1"/>
  <c r="C8" i="1"/>
  <c r="B8" i="1"/>
  <c r="AM7" i="1"/>
  <c r="AL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D7" i="1"/>
  <c r="B7" i="1"/>
  <c r="AM6" i="1"/>
  <c r="AL6" i="1"/>
  <c r="AJ6" i="1"/>
  <c r="AI6" i="1"/>
  <c r="AH6" i="1"/>
  <c r="AG6" i="1"/>
  <c r="AF6" i="1"/>
  <c r="AE6" i="1"/>
  <c r="AD6" i="1"/>
  <c r="AC6" i="1"/>
  <c r="AB6" i="1"/>
  <c r="AA6" i="1"/>
  <c r="Z6" i="1"/>
  <c r="Y6" i="1"/>
  <c r="X6" i="1"/>
  <c r="W6" i="1"/>
  <c r="V6" i="1"/>
  <c r="U6" i="1"/>
  <c r="T6" i="1"/>
  <c r="S6" i="1"/>
  <c r="R6" i="1"/>
  <c r="Q6" i="1"/>
  <c r="P6" i="1"/>
  <c r="M6" i="1"/>
  <c r="L6" i="1"/>
  <c r="K6" i="1"/>
  <c r="J6" i="1"/>
  <c r="I6" i="1"/>
  <c r="H6" i="1"/>
  <c r="G6" i="1"/>
  <c r="F6" i="1"/>
  <c r="E6" i="1"/>
  <c r="D6" i="1"/>
  <c r="C6" i="1"/>
  <c r="B6" i="1"/>
  <c r="AM5" i="1"/>
  <c r="AL5" i="1"/>
  <c r="AJ5" i="1"/>
  <c r="AI5" i="1"/>
  <c r="AH5" i="1"/>
  <c r="AG5" i="1"/>
  <c r="AF5" i="1"/>
  <c r="AE5" i="1"/>
  <c r="AD5" i="1"/>
  <c r="AC5" i="1"/>
  <c r="AB5" i="1"/>
  <c r="AA5" i="1"/>
  <c r="Z5" i="1"/>
  <c r="Y5" i="1"/>
  <c r="X5" i="1"/>
  <c r="W5" i="1"/>
  <c r="V5" i="1"/>
  <c r="T5" i="1"/>
  <c r="S5" i="1"/>
  <c r="R5" i="1"/>
  <c r="Q5" i="1"/>
  <c r="P5" i="1"/>
  <c r="O5" i="1"/>
  <c r="N5" i="1"/>
  <c r="M5" i="1"/>
  <c r="L5" i="1"/>
  <c r="K5" i="1"/>
  <c r="J5" i="1"/>
  <c r="I5" i="1"/>
  <c r="H5" i="1"/>
  <c r="G5" i="1"/>
  <c r="F5" i="1"/>
  <c r="E5" i="1"/>
  <c r="D5" i="1"/>
  <c r="C5" i="1"/>
  <c r="B5" i="1"/>
  <c r="AM4" i="1"/>
  <c r="AL4" i="1"/>
  <c r="AJ4" i="1"/>
  <c r="AI4" i="1"/>
  <c r="AH4" i="1"/>
  <c r="AG4" i="1"/>
  <c r="AF4" i="1"/>
  <c r="AE4" i="1"/>
  <c r="AD4" i="1"/>
  <c r="AC4" i="1"/>
  <c r="AB4" i="1"/>
  <c r="AA4" i="1"/>
  <c r="Z4" i="1"/>
  <c r="Y4" i="1"/>
  <c r="X4" i="1"/>
  <c r="W4" i="1"/>
  <c r="V4" i="1"/>
  <c r="T4" i="1"/>
  <c r="S4" i="1"/>
  <c r="R4" i="1"/>
  <c r="Q4" i="1"/>
  <c r="P4" i="1"/>
  <c r="M4" i="1"/>
  <c r="L4" i="1"/>
  <c r="K4" i="1"/>
  <c r="J4" i="1"/>
  <c r="I4" i="1"/>
  <c r="H4" i="1"/>
  <c r="G4" i="1"/>
  <c r="F4" i="1"/>
  <c r="E4" i="1"/>
  <c r="D4" i="1"/>
  <c r="B4" i="1"/>
  <c r="AM3" i="1"/>
  <c r="AL3" i="1"/>
  <c r="AJ3" i="1"/>
  <c r="AI3" i="1"/>
  <c r="AH3" i="1"/>
  <c r="AG3" i="1"/>
  <c r="AF3" i="1"/>
  <c r="AE3" i="1"/>
  <c r="AD3" i="1"/>
  <c r="AC3" i="1"/>
  <c r="AB3" i="1"/>
  <c r="AA3" i="1"/>
  <c r="Z3" i="1"/>
  <c r="Y3" i="1"/>
  <c r="X3" i="1"/>
  <c r="W3" i="1"/>
  <c r="V3" i="1"/>
  <c r="T3" i="1"/>
  <c r="S3" i="1"/>
  <c r="R3" i="1"/>
  <c r="Q3" i="1"/>
  <c r="P3" i="1"/>
  <c r="O3" i="1"/>
  <c r="N3" i="1"/>
  <c r="M3" i="1"/>
  <c r="L3" i="1"/>
  <c r="K3" i="1"/>
  <c r="J3" i="1"/>
  <c r="I3" i="1"/>
  <c r="H3" i="1"/>
  <c r="G3" i="1"/>
  <c r="F3" i="1"/>
  <c r="E3" i="1"/>
  <c r="D3" i="1"/>
  <c r="B3" i="1"/>
</calcChain>
</file>

<file path=xl/sharedStrings.xml><?xml version="1.0" encoding="utf-8"?>
<sst xmlns="http://schemas.openxmlformats.org/spreadsheetml/2006/main" count="3618" uniqueCount="1412">
  <si>
    <t>STATE</t>
  </si>
  <si>
    <t>Bifurcation</t>
  </si>
  <si>
    <t>Requirements for Notice, Filing or Review of Transactions</t>
  </si>
  <si>
    <t>Requirements for Notice or Action for Dissolutions</t>
  </si>
  <si>
    <t>Requirements for Notice, Oversight or Filing of Hospital Conversions</t>
  </si>
  <si>
    <t>Requirements for Audits</t>
  </si>
  <si>
    <t>Exemptions from Registering</t>
  </si>
  <si>
    <t>Statutory Requirements for Notice, Oversight or Filing of Hospital Conversions</t>
  </si>
  <si>
    <t>Audit requirements</t>
  </si>
  <si>
    <t>Remedies</t>
  </si>
  <si>
    <t>Bifurcated</t>
  </si>
  <si>
    <t>Registration Office</t>
  </si>
  <si>
    <t>Sale of Assets - AG</t>
  </si>
  <si>
    <t>Sale of Assets - Other</t>
  </si>
  <si>
    <t>Mergers - AG</t>
  </si>
  <si>
    <t>Mergers - Other</t>
  </si>
  <si>
    <t>Certificate of Amendments - AG</t>
  </si>
  <si>
    <t>Certificate of Amendments - Other</t>
  </si>
  <si>
    <t>Voluntary Dissolutions - AG</t>
  </si>
  <si>
    <t>Voluntary Dissolutions - Other</t>
  </si>
  <si>
    <t>Judicial Dissolutions - AG</t>
  </si>
  <si>
    <t>Judicial Dissolutions - Other</t>
  </si>
  <si>
    <t>Administrative Dissolutions - AG</t>
  </si>
  <si>
    <t>Administrative Dissolutions - Other</t>
  </si>
  <si>
    <t>Has Statute</t>
  </si>
  <si>
    <t>Requires Notice or Oversight by AG</t>
  </si>
  <si>
    <t>Requires Notice or Oversight by Other</t>
  </si>
  <si>
    <t>Requires Filing - Other</t>
  </si>
  <si>
    <t>Requires Audit</t>
  </si>
  <si>
    <t>Audit Threshold</t>
  </si>
  <si>
    <t>Registration Law</t>
  </si>
  <si>
    <t>Religious Organizations</t>
  </si>
  <si>
    <t>Small organizations</t>
  </si>
  <si>
    <t>Educational Institutions</t>
  </si>
  <si>
    <t>Governmental Organizations</t>
  </si>
  <si>
    <t>Hospitals</t>
  </si>
  <si>
    <t>Veterans organizations</t>
  </si>
  <si>
    <t>Foundations</t>
  </si>
  <si>
    <t>Foundations that don't solicit contributions</t>
  </si>
  <si>
    <t>Charitable Trusts</t>
  </si>
  <si>
    <t>Parent-Teacher Organizations</t>
  </si>
  <si>
    <t>Reports to congress</t>
  </si>
  <si>
    <t>Non-soliciting</t>
  </si>
  <si>
    <t>Fraternal/ Membership</t>
  </si>
  <si>
    <t>Political Orgs</t>
  </si>
  <si>
    <t>Other</t>
  </si>
  <si>
    <t>Dissolution</t>
  </si>
  <si>
    <t>Removal of Board Members</t>
  </si>
  <si>
    <t xml:space="preserve">Alabama </t>
  </si>
  <si>
    <t>No Alabama Code § 13A-9-70 et seq.</t>
  </si>
  <si>
    <t>Office of the Alabama Attorney General (Consumer Protection Division) http://www.ago.state.al.us/Page-Consumer-Protection-Consumer-Charities</t>
  </si>
  <si>
    <t>No</t>
  </si>
  <si>
    <t>Filing with Sec. of State, Ala. Code § 10A-3-5.04</t>
  </si>
  <si>
    <t>No, but if required to register (in order to solicit) must notify AG of all changes. Ala. Code § 13A-9-71(e)</t>
  </si>
  <si>
    <t>If the name of the entity is altered, must file with the judge of probate and with the Sec. of State, Ala. Code § 10A-1-4.02; Restated Certificate of Formation filed with judge of probate, Ala. Code Sec. 10A-3-4.04</t>
  </si>
  <si>
    <t>Probate court and Sec. of State, Ala. Code § 10A-3-7.06</t>
  </si>
  <si>
    <t>Ala. Code § 10A-3-7.08</t>
  </si>
  <si>
    <t>Probate court and Secretary of State § 10A-3-7.16</t>
  </si>
  <si>
    <t>N/A</t>
  </si>
  <si>
    <t>Ala.Code 1975 § 13A-9-70  - 13A-9-84</t>
  </si>
  <si>
    <t>Ala. Code § 13A-9-71(f)(2)</t>
  </si>
  <si>
    <t>Ala. Code § 13A-9-71(f)(7) ($25k)</t>
  </si>
  <si>
    <t>Ala. Code § 13A-9-71(f)(1)</t>
  </si>
  <si>
    <t>NO</t>
  </si>
  <si>
    <t>Ala. Code § 13A-9-71(f)(9)</t>
  </si>
  <si>
    <t>NO, but educational and health care foundations are exempt: Ala. Code § 13A-9-71(f)(1) amd 13A-9-71(f)(4)</t>
  </si>
  <si>
    <t>Ala. Code § 13A-9-71(a), 13A-9-71(f)(7)</t>
  </si>
  <si>
    <t>Ala. Code § 13A-9-71(f)(4), 13A-9-71(f)(5)</t>
  </si>
  <si>
    <t>Ala. Code § 13A-9-71(f)(3)</t>
  </si>
  <si>
    <t>civic orgs (5), specific beneficiaries (6)</t>
  </si>
  <si>
    <t>Ala. Code § 10A-3-7.07</t>
  </si>
  <si>
    <t>Ala. Code § 19-3B-706; Ala. Code § 19-3B-110</t>
  </si>
  <si>
    <t xml:space="preserve">Alaska </t>
  </si>
  <si>
    <t>No - Alaska Statutes § 45.68.010 et seq. and 9 Alaska Administrative Code § 12.010</t>
  </si>
  <si>
    <t>Alaska Department of Law - Attorney General's Office http://www.law.alaska.gov/department/civil/consumer/charityreg.html</t>
  </si>
  <si>
    <t>Filing with Commissioner of Commerce AS § 10.20.256</t>
  </si>
  <si>
    <t>Filed with Commissioner [AS § 10.20.186]</t>
  </si>
  <si>
    <t>Filed with Commissioner [AS § 10.20.315]</t>
  </si>
  <si>
    <t>Court - AS § 10.20.440; Filing with Comissioner - AS § 10.20.440</t>
  </si>
  <si>
    <t>Dept. of Corp. - Done by Commissioner) [AS § 10.20.335</t>
  </si>
  <si>
    <t>AS § 45.68.010 et seq.</t>
  </si>
  <si>
    <t>AS § 45.68.120(a)(1)</t>
  </si>
  <si>
    <t>AS § 45.68.120(a)(3) ($5k OR 10 contributors)</t>
  </si>
  <si>
    <t>AS § 45.68.010(a)</t>
  </si>
  <si>
    <t>AS § 45.68.120(a)(2)</t>
  </si>
  <si>
    <t>orgs granted permits by municipalities (4)</t>
  </si>
  <si>
    <t>Alaska Stat. Ann. § 13.36.076; Alaska Stat. Ann. § 44.23.020</t>
  </si>
  <si>
    <t xml:space="preserve">Arizona  </t>
  </si>
  <si>
    <t>Yes - Arizona Revised Statute § 13-3722(A) (As of 2013 Veterans Charities only)</t>
  </si>
  <si>
    <t>Secretary of State http://www.azsos.gov/business/charities</t>
  </si>
  <si>
    <t>Filing with AZ Corporation Commission A.R.S. § 10-11105</t>
  </si>
  <si>
    <t>AZ Corp. Commission A.R.S. § 10-11006</t>
  </si>
  <si>
    <t>Filed with Commission A.R.S. § 10-11403</t>
  </si>
  <si>
    <t>AG brings action A.R.S. § 10-11431</t>
  </si>
  <si>
    <t>Dept. of Corp Receives and files court decree A.R.S. § 10-11433</t>
  </si>
  <si>
    <t>Corp. Commission Dissolves Corp A.R.S. § 10-11421</t>
  </si>
  <si>
    <t>A.R.S. § 10-11252</t>
  </si>
  <si>
    <t>A.R.S. § 10-11253</t>
  </si>
  <si>
    <t>NONE, but A.R.S. § 13-3722 requires that veteran's orgs that solicit must be registered.</t>
  </si>
  <si>
    <t>A.R.S. § 10-11431</t>
  </si>
  <si>
    <t xml:space="preserve">Ariz. Rev. Stat. Ann. § 10-3810; Ariz. Rev. Stat. Ann. § 14-10706 </t>
  </si>
  <si>
    <t>Arkansas</t>
  </si>
  <si>
    <t>Yes - Arkansas Code Annotated § 4-28-401 through 416</t>
  </si>
  <si>
    <t>Arkansas Secretary of State: https://www.sos.arkansas.gov/business-commercial-services-bcs/nonprofit-charitable-entities/charitable-entities</t>
  </si>
  <si>
    <t xml:space="preserve">Filing with Sec. of State [A.C.A. § 4-28-305; 4-33-1104]; Religious and Public Benefit Corporation require consent of Court, unless it merges with another public benefit/religious org (foreign or domestic) or a mutual benefit corp.  A.C.A. § 4-33-1102 </t>
  </si>
  <si>
    <t>Filed with Sec. of State [A.C.A. § 4-28-206]</t>
  </si>
  <si>
    <t>Secretary of State A.C.A. § 4-33-1401</t>
  </si>
  <si>
    <t>A.C.A. § 4-28-222; A.C.A. § 4-33-1430</t>
  </si>
  <si>
    <t>Secretary of State A.C.A. § 4-33-1433</t>
  </si>
  <si>
    <t>Sec. of State - A.C.A. § 4-33-1420</t>
  </si>
  <si>
    <t>Ark. Code §4-28-403(b)</t>
  </si>
  <si>
    <t>A.C.A. § 4-28-401 et seq.</t>
  </si>
  <si>
    <t>A.C.A. § 4-28-404(1)</t>
  </si>
  <si>
    <t>A.C.A. § 4-28-404(6) ($25k)</t>
  </si>
  <si>
    <t>A.C.A. § 4-28-404(2)</t>
  </si>
  <si>
    <t>A.C.A. § 4-28-404(4)</t>
  </si>
  <si>
    <t>Nonprofit hospitals: A.C.A. § 4-28-404(5)</t>
  </si>
  <si>
    <t>A.C.A. § 4-28-402(a)(1)</t>
  </si>
  <si>
    <t>A.C.A. § 4-28-404(3)</t>
  </si>
  <si>
    <t xml:space="preserve">Ark. Code Ann. § 4-28-222 </t>
  </si>
  <si>
    <t>Ark. Code Ann. § 4-28-222</t>
  </si>
  <si>
    <t xml:space="preserve">California </t>
  </si>
  <si>
    <t>No - California Government Code §§ 12580-12599.8; California Code of Regulations Title 11, §§ 300-316, 999.1-999.9.5</t>
  </si>
  <si>
    <t>State of California Department of Justice https://oag.ca.gov/charities/forms</t>
  </si>
  <si>
    <t>Pub. Benefit Corp - Cal. Corp Code § 5913; Mutual Benefit Corp - Cal. Corp. Code § 7913; Rel. Corp - Cal. Corp. Code § 9633</t>
  </si>
  <si>
    <t>Requires AG consent if corp is merging with different type of corp.: Pub. Benefit - Cal. Corp §6010; Mut. Benefit - Cal. Corp. § 8010; Rel. Benefit Corp. - Cal. Corp. § 9640</t>
  </si>
  <si>
    <t>Filing with Sec. of State - Pub. Benefit Corp; Cal. Corp. § 6014; Mut. Benefit Corp.; Cal. Corp. § 8014</t>
  </si>
  <si>
    <t>Pub. Benefit - Cal. Corp. Code § 5817; Mut. Benefit (to change status) - Cal. Corp. Code 7813.5, 7820; Rel. Benefit - Cal. Corp. Code 9620-9621 (must comply with other sections).</t>
  </si>
  <si>
    <t>Sec. of State: Pub. Benefit - Cal. Corp. Code § 5817; Mut. Benefit - Cal. Corp. Code § 7817; Rel. Benefit - Cal. Corp. Code § 9620</t>
  </si>
  <si>
    <t>Pub. Benefit Corp - Cal. Corp. Code Sec. 6617; Mutual Benefit Corp (holding in charitable trust) Cal. Corp. Code Sec. 8611; Rel. Corp. Cal. Corp. Code Sec. 9680</t>
  </si>
  <si>
    <t xml:space="preserve">Secretary of State: Pub. Benefit Corp - Cal. Corp. Code Sec. 6615; Mutual Benefit Corp - Cal. Corp. Code Sec. 8615; Rel. Corp. - Cal. Corp. Code Sec. 9680 </t>
  </si>
  <si>
    <t>Public Benefit Corp - Cal. Corp. Code § 6511; Mutual Benefit Corp. - Cal.Corp.Code § 8511; Religious Corp - Cal.Corp.Code § 9680</t>
  </si>
  <si>
    <t>Judgement Filed with Sec.of State, who is to inform Franchise Tax Board of dissolution: Public Benefit Corp. Cal.Corp.Code § 6519; Mutual Benefit Cal.Corp.Code § 8519</t>
  </si>
  <si>
    <t xml:space="preserve">N/A </t>
  </si>
  <si>
    <t>Cal. Corp. Code § 5914</t>
  </si>
  <si>
    <t>$ 2 million</t>
  </si>
  <si>
    <t>West's Ann.Cal.Gov.Code § 12580 et seq.</t>
  </si>
  <si>
    <t>West's Ann.Cal.Gov.Code § 12583</t>
  </si>
  <si>
    <t>"charitable corporation or unincorporated association organized and operated primarily as a . . . hospital" West's Ann.Cal.Gov.Code § 12583</t>
  </si>
  <si>
    <t>Cemetaries, West's Ann.Cal.Gov.Code § 12583</t>
  </si>
  <si>
    <t>Cal.Corp.Code § 6511</t>
  </si>
  <si>
    <t>Cal. Corp. Code § 7223</t>
  </si>
  <si>
    <t>Colorado</t>
  </si>
  <si>
    <t>Yes - CRS  § 6-16-104</t>
  </si>
  <si>
    <t>Colorado Secretary of State http://www.sos.state.co.us/pubs/charities/charitableHome.html</t>
  </si>
  <si>
    <t>File with Sec. of State C.R.S.A. § 7-131-103</t>
  </si>
  <si>
    <t>Yes - Sec. of State C.R.S.A. § 7-130-105</t>
  </si>
  <si>
    <t>Sec. of State Sec. 7-134-105; Court - if assets have not been disposed</t>
  </si>
  <si>
    <t>C.R.S.A. § 7-134-301</t>
  </si>
  <si>
    <t>Decree filed with Sec. of State C.R.S.A. § 7-134-304</t>
  </si>
  <si>
    <t>C.R.S. §§ 6-19-101 to 407</t>
  </si>
  <si>
    <t>C.R.S. § 6-19-103</t>
  </si>
  <si>
    <t>C.R.S.A. § 6-16-101 et seq.</t>
  </si>
  <si>
    <t>C.R.S.A. § 6-16-104(6)(a) (exemption from the requirement to register is for churches that are not required to file a 990 with the IRS (not all religious organizations))</t>
  </si>
  <si>
    <t>C.R.S.A. § 6-16-104(6)(c) ($25k OR 10 contributors)</t>
  </si>
  <si>
    <t>C.R.S.A. § 6-16-104(6)(c)</t>
  </si>
  <si>
    <t>C.R.S.A. § 6-16-104(6)(b)</t>
  </si>
  <si>
    <t>Specific beneficiaries (C.R.S.A. § 6-16-104(6)(d))</t>
  </si>
  <si>
    <t>Colo. Rev. Stat. Ann. § 24-31-101; Colo. Rev. Stat. Ann. § 15-1-1001</t>
  </si>
  <si>
    <t xml:space="preserve">Connecticut </t>
  </si>
  <si>
    <t>Yes - C.G.S. § 21a-190a et seq</t>
  </si>
  <si>
    <t>State of Connecticut Department of Consumer Protection - Public Charities Unit http://ct.gov/dcp/cwp/view.asp?a=1654&amp;q=459952</t>
  </si>
  <si>
    <t>File with Sec. of State; C.G.S § 33-1155(e)</t>
  </si>
  <si>
    <t>File with Sec. of State, C.G.S. §33-1144 (Nonstock Corp); C.G.S. §33-264d (Religious Corps/Societies)</t>
  </si>
  <si>
    <t>File with Sec. of State, C.G.S. §33-1170 (Nonstock Corp)</t>
  </si>
  <si>
    <t>C.G.S. §33-1187 et seq. (Nonstock Corp); C.G.S. §33-264f (Religious Corps/Societies)</t>
  </si>
  <si>
    <t>Decree of dissolution (filed with Sec. of State), C.G.S. §33-1190. Deposit of assets with State Treasurer or other state official, C.G.S. §33-1193 (Nonstock Corp)</t>
  </si>
  <si>
    <t>Initiated by Sec. of State, C.G.S. §33-1181 (Nonstock Corp); Deposit of assets with State Treasurer or other state official C.G.S. §33-1193 (Nonstock Corp)</t>
  </si>
  <si>
    <t>C.G.S. § 19a-486a</t>
  </si>
  <si>
    <t>Commissioner of Public Health, C.G.S. § 19a-486a</t>
  </si>
  <si>
    <t>FTC and U.S. DOJ, C.G.S. § 19a-486i</t>
  </si>
  <si>
    <t>C.G.S. §21a-190c(b)</t>
  </si>
  <si>
    <t>Solicitation of Charitable Funds Act, C.G.S. chapter 419d</t>
  </si>
  <si>
    <t>C.G.S. § 21a-190d(1)</t>
  </si>
  <si>
    <t>C.G.S. § 21a-190d(6) ($50k provided no compensation paid for soliciting)</t>
  </si>
  <si>
    <t>C.G.S. § 21a-190d(2)</t>
  </si>
  <si>
    <t>C.G.S. § 21a-190d(4)</t>
  </si>
  <si>
    <t>C.G.S. § 21a-190d(3) (only if nonprofit)</t>
  </si>
  <si>
    <t>C.G.S.A. § 21a-190b(a)</t>
  </si>
  <si>
    <t>C.G.S. §33-1187 (Nonstock Corp); CGS § 33-264f (Religious Corps/Societies)</t>
  </si>
  <si>
    <t xml:space="preserve">Conn. Gen. Stat. Ann. § 33-1090 </t>
  </si>
  <si>
    <t xml:space="preserve">Delaware </t>
  </si>
  <si>
    <t>Filing with Sec. of State 8 Del. Code.  § 262</t>
  </si>
  <si>
    <t>Sec. of State [8 Del.C. § 242]</t>
  </si>
  <si>
    <t>8 Del.C. § 103; 8 Del.C. § 276</t>
  </si>
  <si>
    <t>8 Del.C. § 273
§ 273. Dissolution of joint venture corporation having 2 stockholders ("[c] In the case of a charitable nonstock corporation, the petitioner shall provide a copy of any petition referred to in subsection (a) of this section to the Attorney General of the State of Delaware within 1 week of its filing with the Court of Chancery.")</t>
  </si>
  <si>
    <t>§ 276. Dissolution of nonstock corporation; Sec. of State 8 Del.C. § 276</t>
  </si>
  <si>
    <t>Del. Code Ann. tit. 29, §§ 2530 - 2533</t>
  </si>
  <si>
    <t>Del. Code Ann. tit. 29, § 2532</t>
  </si>
  <si>
    <t>NONE</t>
  </si>
  <si>
    <t xml:space="preserve">Del. Code Ann. tit. 8, § 284 </t>
  </si>
  <si>
    <t>District of Columbia</t>
  </si>
  <si>
    <t>Yes - District of Columbia Code Ann. § 29-401.01 et seq</t>
  </si>
  <si>
    <t>District of Columbia Department of Consumer and Regulatory Affairs: http://dcra.dc.gov/service/register-and-license-non-profit-organization</t>
  </si>
  <si>
    <t>DC ST § 29-410.03 ("Property held in trust or otherwise dedicated to a charitable purpose shall not be diverted from its purpose by a transaction described in § 29-410.01 or § 29-410.02 unless the nonprofit corporation obtains an appropriate order from the Superior Court")</t>
  </si>
  <si>
    <t>Mayor's Office DC ST § 29-409.06; Court approval Property held in trust by an entity or otherwise dedicated to a charitable purpose, DC ST § 29-409.01</t>
  </si>
  <si>
    <t>Mayor's Office, DC ST § 29-408.06</t>
  </si>
  <si>
    <t>DC ST § 29-412.02</t>
  </si>
  <si>
    <t>File with Mayor's Office DC ST § 29-412.03</t>
  </si>
  <si>
    <t>DC ST § 29-412.20</t>
  </si>
  <si>
    <t>File with Mayor's Office - DC ST § 29-412.23</t>
  </si>
  <si>
    <t>DC ST § 44-601 - 44-610</t>
  </si>
  <si>
    <t>DC ST § 44-603</t>
  </si>
  <si>
    <t>DC ST § 44-1701 et seq.</t>
  </si>
  <si>
    <t>DC ST § 44-1703(b)</t>
  </si>
  <si>
    <t>DC ST § 44-1703(a)</t>
  </si>
  <si>
    <t>DC ST § 44-1703(c)(2)</t>
  </si>
  <si>
    <t>American National Red Cross, DC ST § 44-1703(c)(1)</t>
  </si>
  <si>
    <t>DC ST § 29-406.09</t>
  </si>
  <si>
    <t xml:space="preserve">Florida </t>
  </si>
  <si>
    <t>Yes - F.S. §  496.405(1)</t>
  </si>
  <si>
    <t>Florida Department of Agriculture and Consumer Services 
https://www.freshfromflorida.com/Business-Services/Solicitation-of-Contributions</t>
  </si>
  <si>
    <t>Filing with Sec. of State F.S.A. § 617.1105</t>
  </si>
  <si>
    <t>Sec. of State; but may be reorganized by Court decree [F.S.A. § 617.1008]</t>
  </si>
  <si>
    <t xml:space="preserve">Sec of State F.S.A. § 617.1403; </t>
  </si>
  <si>
    <t>F.S.A. § 617.1430</t>
  </si>
  <si>
    <t xml:space="preserve">File with Sec. of State F.S.A. § 617.1431 </t>
  </si>
  <si>
    <t xml:space="preserve"> F.S.A. § 617.1420</t>
  </si>
  <si>
    <t>Fla. Stat. Ann. § 155.40</t>
  </si>
  <si>
    <t>F.S.A. § 496.407(1)(b) and (c)</t>
  </si>
  <si>
    <t xml:space="preserve">1 mil or +: Independent Audt; 500,000-1 mil: Independent CPA Audit; &gt; $500,000 optional  </t>
  </si>
  <si>
    <t>West's F.S.A. § 496.401 et seq.</t>
  </si>
  <si>
    <t>West's F.S.A. § 496.403</t>
  </si>
  <si>
    <t>West's F.S.A. §§ 496.405 and 496.406 ($25k)</t>
  </si>
  <si>
    <t>West's F.S.A. § 496.406(1)(c)</t>
  </si>
  <si>
    <t>F.S.A. § 496.405</t>
  </si>
  <si>
    <t>West's F.S.A. § 496.405(1)</t>
  </si>
  <si>
    <t>West's F.S.A. § 496.406(1)(b)</t>
  </si>
  <si>
    <t>Specified beneficiary (West's F.S.A. § 496.406(1)(a))</t>
  </si>
  <si>
    <t>Georgia</t>
  </si>
  <si>
    <t xml:space="preserve">Yes - G.C. § 43-17-5 </t>
  </si>
  <si>
    <t>Georgia Secretary of State http://sos.ga.gov/index.php/securities/charities_renewal_requirements</t>
  </si>
  <si>
    <t>Ga. Code Ann., § 14-3-1202</t>
  </si>
  <si>
    <t>Ga. Code Ann., § 14-3-1102</t>
  </si>
  <si>
    <t>Filing with Sec of State - Ga. Code Ann., § 14-3-1104; Merger w/out Court Approval - Ga. Code Ann., § 14-3-1102</t>
  </si>
  <si>
    <t>Ga. Code Ann., § 14-3-1041: only required if amending to operate for profit</t>
  </si>
  <si>
    <t>Sec. of State [Ga. Code Ann., § 14-3-1005]; Court Decree Yes [GA ST § 14-3-1007]</t>
  </si>
  <si>
    <t>GA ST § 14-3-1403</t>
  </si>
  <si>
    <t>Sec. of State Ga. Code Ann., § 14-3-1404</t>
  </si>
  <si>
    <t>GA ST § 14-3-1430</t>
  </si>
  <si>
    <t>Sec. of State: Ga. Code Ann., § 14-3-1433</t>
  </si>
  <si>
    <t>Ga. Code Ann., § 14-3-1420</t>
  </si>
  <si>
    <t>Ga. Code Ann., § 14-3-1041</t>
  </si>
  <si>
    <t>Ga. Code Ann. § 14-3-1005</t>
  </si>
  <si>
    <t>500,000 - 1 million: financial statements must be reviewed by indep. CPA; 1 million or more: financial statements must be prepared by indep. CPA</t>
  </si>
  <si>
    <t>Ga. Code Ann., § 43-17-1 et seq.</t>
  </si>
  <si>
    <t>Ga. Code Ann., § 43-17-2(2) and Ga. Code Ann., § 43-17-9(a)(8)</t>
  </si>
  <si>
    <t>Ga. Code Ann., § 43-17-9(a)(5) ($25k)</t>
  </si>
  <si>
    <t>Ga. Code Ann., § 43-17-9(a)(1)</t>
  </si>
  <si>
    <t>Ga. Code Ann., § 43-17-9(a)(7): "Any volunteer fire department or rescue service operating in conjunction with a city or county government in this state and which has received less than $25,000.00 in both the immediately preceding and current calendar years"</t>
  </si>
  <si>
    <t>Ga. Code Ann., § 43-17-5(a) and Ga. Code Ann., § 43-17-9(a)(2)</t>
  </si>
  <si>
    <t>Ga. Code Ann., § 43-17-9(a)(3)</t>
  </si>
  <si>
    <t>Ga. Code Ann., § 43-17-9(a)(9)</t>
  </si>
  <si>
    <t>Specified beneficiary (Ga. Code Ann., § 43-17-9(a)(4)), hunting organization (Ga. Code Ann., § 43-17-9(a)(6)), volunteer firefighters (Ga. Code Ann., § 43-17-9(a)(7))</t>
  </si>
  <si>
    <t>Ga. Code Ann., § 14-3-170</t>
  </si>
  <si>
    <t>Ga. Code Ann. § 14-3-810</t>
  </si>
  <si>
    <t>Hawaii</t>
  </si>
  <si>
    <t>No - Hawaii Revised Statutes § 467B</t>
  </si>
  <si>
    <t>Hawaii Department of the Attorney General - Tax and Charities Division http://ag.hawaii.gov/tax/</t>
  </si>
  <si>
    <t>Pub. Benefit Corp, H.R.S. § 414D-222</t>
  </si>
  <si>
    <t>Pub. Benefit Corp, H.R.S. § 414D-211</t>
  </si>
  <si>
    <t>Must file articles of merger with the director of the department of commerce and consumer affairs, HRS 414D-203; Court Approval - Pub. Benefit Corp HRS § 414D-211</t>
  </si>
  <si>
    <t>File with the director of the department of commerce and consumer affairs HI ST § 414D-183; if amended purusant to judicial reorganization HI ST § 414D-185</t>
  </si>
  <si>
    <t>Public Benefit Corp. HRS § 414D-233</t>
  </si>
  <si>
    <t>HRS § 414D-243</t>
  </si>
  <si>
    <t>HRS § 414D-252</t>
  </si>
  <si>
    <t>Filing with Dept. of Commerce and Consumer Affairs HRS § 414D-255</t>
  </si>
  <si>
    <t>Dept. of Commerce and Consumer Affairs HRS § 414D-248</t>
  </si>
  <si>
    <t>HRS § 432C</t>
  </si>
  <si>
    <t>H.R.S. § 28-5.2</t>
  </si>
  <si>
    <t>Insurance commissioner, HRS § 432C-3</t>
  </si>
  <si>
    <t>Insurance commissioner, HRS § 432C-2</t>
  </si>
  <si>
    <t>HRS § 467B-1 et seq.</t>
  </si>
  <si>
    <t>HRS § 467B-11.5(1)</t>
  </si>
  <si>
    <t>HRS § 467B-11.5(8) ($25k)</t>
  </si>
  <si>
    <t>HRS § 467B-11.5(3), 467B-11.5(4)</t>
  </si>
  <si>
    <t>HRS § 467B-1 and HRS § 467B-11.5(7)</t>
  </si>
  <si>
    <t>Nonprofit hospital: HRS § 467B-11.5(5)</t>
  </si>
  <si>
    <t>Yes</t>
  </si>
  <si>
    <t>HRS § 467B-11.5(2)</t>
  </si>
  <si>
    <t>HRS § 467B-11.5(6)</t>
  </si>
  <si>
    <t>HRS § 467B-2.1 (registered org may deactivate in registry if no longer soliciting)</t>
  </si>
  <si>
    <t>HRS § 467B-1</t>
  </si>
  <si>
    <t>Haw. Rev. Stat. § 414D-140</t>
  </si>
  <si>
    <t>Idaho</t>
  </si>
  <si>
    <t>Charitable Orgs Not Required to Register</t>
  </si>
  <si>
    <t>File with Sec. of State; I.C. § 30-30-803</t>
  </si>
  <si>
    <t>I.C. § 30-30-705</t>
  </si>
  <si>
    <t>File with Secretary of State, I.C. § 30-30-1003</t>
  </si>
  <si>
    <t>Some state actor has the right to dissolve: I.C. § 30-30-203: "The secretary of state's filing of the articles of incorporation is conclusive proof that the incorporators satisfied all conditions precedent to incorporation except in a proceeding by the state to cancel or revoke the incorporation or involuntarily dissolve the corporation."</t>
  </si>
  <si>
    <t xml:space="preserve"> I.C. §§ 48-1501 - 1512</t>
  </si>
  <si>
    <t xml:space="preserve"> I.C. § 48-1503</t>
  </si>
  <si>
    <t>Illinois</t>
  </si>
  <si>
    <t>No - 760 ILCS 55 et. seq.</t>
  </si>
  <si>
    <t>Illinois Attorney General http://www.illinoisattorneygeneral.gov/charities/register_report.html</t>
  </si>
  <si>
    <t>File with Sec. of State 805 ILCS § 105/111.25</t>
  </si>
  <si>
    <t>Sec. of State, 805 ILCS 105/110.30; pursuant to reorganization, 805 ILCS 105/110.40</t>
  </si>
  <si>
    <t>805 ILCS 105/112.20</t>
  </si>
  <si>
    <t>805 ILCS 105/112.50</t>
  </si>
  <si>
    <t>File with Sec. of State 805 ILCS 105/112.65</t>
  </si>
  <si>
    <t>Sec. of State - 805 ILCS 105/112.35</t>
  </si>
  <si>
    <t>Yes, effective July 1, 2018, 805 ILCS 415</t>
  </si>
  <si>
    <t>805 ILCS 415/104</t>
  </si>
  <si>
    <t>225 ILCS 460/2</t>
  </si>
  <si>
    <t>225 ILCS 460/3(a)(1)</t>
  </si>
  <si>
    <t>225 ILCS 460/3(a)(2) ($15k)</t>
  </si>
  <si>
    <t>225 ILCS 460/3(b)(1)</t>
  </si>
  <si>
    <t>225 ILCS 460/3(b)(10)</t>
  </si>
  <si>
    <t>225 ILCS 460/3(b)(11)</t>
  </si>
  <si>
    <t>225 ILCS 460/3(b)(8)</t>
  </si>
  <si>
    <t>225 ILCS 460/2(a)</t>
  </si>
  <si>
    <t>225 ILCS 460/3(b)(2)</t>
  </si>
  <si>
    <t>225 ILCS 460/3(b)(4)</t>
  </si>
  <si>
    <t>Specified beneficiary (225 ILCS 460/3(b)(3)), org receiving money from community chest under $4k (225 ILCS 460/3(b)(5)), volunteer firefighters (225 ILCS 460/3(b)(6)), nursery (225 ILCS 460/3(b)(7), Boys' Club (225 ILCS 460/3(b)(9))</t>
  </si>
  <si>
    <t>760 Ill. Comp. Stat. Ann. 55/16</t>
  </si>
  <si>
    <t>Indiana</t>
  </si>
  <si>
    <t>Charitable orgs not required, only professional fundraiser consultant and solicitor: Indiana Code § 23-7-8-2</t>
  </si>
  <si>
    <t>Office of the Indiana Attorney General http://www.in.gov/attorneygeneral/2379.htm</t>
  </si>
  <si>
    <t>Pub. Benefit Corp and Rel. Org must have prior approval if they merge with other type of entity § I.C. 23-17-19-2</t>
  </si>
  <si>
    <t xml:space="preserve"> Filing with county recorder I.C. §  23-17-19-4; Court Approval - Pub. Benefit Corp and Rel. Org must have prior approval if they merge with other type of entity I.C.  § 23-17-19-2</t>
  </si>
  <si>
    <t>Yes, IC 23-17-17-7;Court Ordered Reogranization, IC 23-17-17-10</t>
  </si>
  <si>
    <t>Secretary of State IC 23-17-22-3</t>
  </si>
  <si>
    <t>IC 23-17-24-1</t>
  </si>
  <si>
    <t>Filing with Sec. of State IC 23-17-24-4</t>
  </si>
  <si>
    <t>Indiana Code § 23-7-8-2: requires only professional fundraiser consultants or professional solicitors for charitable organizations to register</t>
  </si>
  <si>
    <t>IC 23-17-24-1.5</t>
  </si>
  <si>
    <t>Iowa</t>
  </si>
  <si>
    <t>No - I.C.  § 633A.5107</t>
  </si>
  <si>
    <t>Iowa Department of Justice Office of the Attorney General https://www.iowaattorneygeneral.gov/for-businesses/charitable-trust-registration-faq/</t>
  </si>
  <si>
    <t>Filing wth Sec. of State I.C.A. § 504.1104; Court Approval Pub. Benefit Corp and Rel. Corp only I.C.A. § 504.1102</t>
  </si>
  <si>
    <t xml:space="preserve"> Sec. of State [I.C.A. § 504.1005]; Judicial Reorganization only [I.C.A. § 504.1007]</t>
  </si>
  <si>
    <t>Secretary of State I.C.A. § 504.1403</t>
  </si>
  <si>
    <t>I.C.A. § 504.1431</t>
  </si>
  <si>
    <t>File with Sec. of State - I.C.A. § 504.1434</t>
  </si>
  <si>
    <t>Sec. of State I.C.A. § 504.1421</t>
  </si>
  <si>
    <t>Iowa Code Ann. § 504.111</t>
  </si>
  <si>
    <t>I.C.A. § 13C.1</t>
  </si>
  <si>
    <t>I.C.A. § 13C.1(1)</t>
  </si>
  <si>
    <t>Iowa Code Ann. § 633A.5108</t>
  </si>
  <si>
    <t>Kansas</t>
  </si>
  <si>
    <t>Yes - K.S.A. § 17-1759 - 17-1776</t>
  </si>
  <si>
    <t>Kansas Office of the Secretary of State http://www.kssos.org/forms/forms_results.aspx?division=BS</t>
  </si>
  <si>
    <t>Sec. of State, K.S.A. 17-6705 (mergers of domestic nonstock corps), 17-6707 (merger of domestic stock and nonstock, BUT does not authorize merger of charitable nonstock to stock); 17-6708 (merger of domestic and foreign stock and nonstock)</t>
  </si>
  <si>
    <t>Yes - Sec. of State (only mentions nonstock corp.) K.S.A. 17-6602</t>
  </si>
  <si>
    <t>K.S.A. 17-6805a</t>
  </si>
  <si>
    <t>Secretary of State, K.S.A. 17-6804</t>
  </si>
  <si>
    <t>K.S.A. 17-6812 (for both stock and nonstock)</t>
  </si>
  <si>
    <t>File with Sec. of State K.S.A. 17-6813</t>
  </si>
  <si>
    <t>KSA 17-1759 - 17-1776</t>
  </si>
  <si>
    <t>K.S.A. 17-1762(k)</t>
  </si>
  <si>
    <t>K.S.A. 17-1762(d) ($10k) and (s) (100 contributors)</t>
  </si>
  <si>
    <t>K.S.A. 17-1762(a)</t>
  </si>
  <si>
    <t>K.S.A. 17-1762(t) (municipalities)</t>
  </si>
  <si>
    <t>Nonprofit hospitals: K.S.A. 17-1762(n)</t>
  </si>
  <si>
    <t>K.S.A. 17-1762( r): community foundations</t>
  </si>
  <si>
    <t>K.S.A. 17-1762( r): community trusts</t>
  </si>
  <si>
    <t>K.S.A. 17-1762(h)</t>
  </si>
  <si>
    <t>K.S.A. 17-1760</t>
  </si>
  <si>
    <t>K.S.A. 17-1762(b)</t>
  </si>
  <si>
    <t>libraries (a), specific beneficiaries (c), community chest (e), volunteer firefighters (f), adoption nurseries (g), girls clubs (i), boys clubs (j), boy/girl scouts (l), YMCA/YWCA (m), community mental health center (o), community center for people with disabilities (p), community chest.united way (q), junior league (u)</t>
  </si>
  <si>
    <t>K.S.A. 17-6812</t>
  </si>
  <si>
    <t>Kentucky</t>
  </si>
  <si>
    <t>No - K.R.S. § 367.657</t>
  </si>
  <si>
    <t>Kentucky Office of the Attorney General http://ag.ky.gov/civil/consumerprotection/charity/Pages/registration.aspx</t>
  </si>
  <si>
    <t>Filing with Sec. of State K.R.S. § 273.287</t>
  </si>
  <si>
    <t xml:space="preserve"> Sec. of State KRS § 273.267</t>
  </si>
  <si>
    <t>Secretary of State KRS § 273.313</t>
  </si>
  <si>
    <t>KRS § 273.320</t>
  </si>
  <si>
    <t>File with Sec. of State KRS § 273.347</t>
  </si>
  <si>
    <t>No* But the Attorney General may require that the financial reports of solictation campaigns be audited upon request. K.R.S. 367.658</t>
  </si>
  <si>
    <t xml:space="preserve">KRS § 367.650 - 367.670: only professional solicitors and fundraising consultants must register, KRS 367.652, but all organizations that intend to solicit must submit the IRS Form 990 with the Attorney General, KRS 367.657. </t>
  </si>
  <si>
    <t>KRS § 367.660(2)</t>
  </si>
  <si>
    <t>KRS § 367.660(3)</t>
  </si>
  <si>
    <t>KRS § 367.660(4)</t>
  </si>
  <si>
    <t>KRS § 367.652</t>
  </si>
  <si>
    <t>KRS § 367.660(1)</t>
  </si>
  <si>
    <t>Louisiana</t>
  </si>
  <si>
    <t>No Louisiana Revised Statutes Ann. §§ 51:1901-1902; Louisiana Administrative Code, Title 16, Part III, §515</t>
  </si>
  <si>
    <t>Louisiana Office of the Attorney General http://www.ag.state.la.us/Article.aspx?articleID=291&amp;catID=0</t>
  </si>
  <si>
    <t>Sec. of State LSA-R.S.  § 12:245</t>
  </si>
  <si>
    <t>Sec. of State [LSA-R.S. 12:205]</t>
  </si>
  <si>
    <t>Secretary of State LSA-R.S. 12:249 (Also by Affidavit submitted to Sec. of State)</t>
  </si>
  <si>
    <t>LSA-R.S. 12:262.1</t>
  </si>
  <si>
    <t>LSA-R.S. 12:249</t>
  </si>
  <si>
    <t>La. Rev. Stat. Ann. 40:2115.11 – 40:2115.23</t>
  </si>
  <si>
    <t xml:space="preserve">La. Rev. Stat. Ann. 40:2115.11 </t>
  </si>
  <si>
    <t xml:space="preserve">LSA-R.S. 24:513.4 (For Nonprofits receiving state grants) </t>
  </si>
  <si>
    <t>La. Admin Code. tit. 16, pt. III, § 515</t>
  </si>
  <si>
    <t>La. Admin Code. tit. 16, pt. III, § 515(C)</t>
  </si>
  <si>
    <t>Any hospital: La. Admin Code. tit. 16, pt. III, § 515(C)</t>
  </si>
  <si>
    <t>LSA-R.S. 51:1901.1 and La. Admin Code. tit. 16, pt. III, § 515</t>
  </si>
  <si>
    <t>Voluntary health org's (La. Admin Code. tit. 16, pt. III, § 515(C))</t>
  </si>
  <si>
    <t>Maine</t>
  </si>
  <si>
    <t>Yes 9 M.R.S.A. §§5001-5018,</t>
  </si>
  <si>
    <t>State of Maine Department of Professional and Financial Regulation http://www.maine.gov/pfr/professionallicensing/professions/charitable/</t>
  </si>
  <si>
    <t>Pub. Ben Corp with another 13-B M.R.S.A. § 907</t>
  </si>
  <si>
    <t>Filing with Sec. of State 13-B M.R.S.A. § 904</t>
  </si>
  <si>
    <t>Pub. Benefit Corp, 13-B M.R.S.A. § 802</t>
  </si>
  <si>
    <t>Sec. of State - 13-B M.R.S.A. § 803</t>
  </si>
  <si>
    <t>Secretary of State 13-B M.R.S.A. § 1101</t>
  </si>
  <si>
    <t>Pub. Benefit Corp. - 13-B M.R.S.A. § 1105</t>
  </si>
  <si>
    <t>File with Sec. of State 13-B M.R.S.A. § 1109</t>
  </si>
  <si>
    <t>Notice in case of Public Benefit Corp. 13-B M.R.S.A. § 1113</t>
  </si>
  <si>
    <t>Sec. of State 13-B M.R.S.A. § 1112</t>
  </si>
  <si>
    <t>Me. Rev. Stat. tit. 5, § 194-A</t>
  </si>
  <si>
    <t>Me. Rev. Stat. tit. 5, § 194-C</t>
  </si>
  <si>
    <t>No* But the Attorney General may require a copy of any audited financial statement upon request (or a balance sheet if no audited statement).</t>
  </si>
  <si>
    <t>9 M.R.S.A. § 5004</t>
  </si>
  <si>
    <t>9 M.R.S.A. § 5003(1)</t>
  </si>
  <si>
    <t>9 M.R.S.A. § 5006(1)(D) ($35k OR 35 contributors)</t>
  </si>
  <si>
    <t>9 M.R.S.A. § 5006(1)(E)</t>
  </si>
  <si>
    <t>Hospitals that are nonprofit and charitable: 9 M.R.S.A. § 5006(1)(F)</t>
  </si>
  <si>
    <t>9 M.R.S.A. § 5004(1)</t>
  </si>
  <si>
    <t>9 M.R.S.A. § 5006(1)(A)</t>
  </si>
  <si>
    <t>specific beneficiaries 9 M.R.S.A. § 5006(1)(C), free clinics 9 M.R.S.A. § 5006(1)(G)</t>
  </si>
  <si>
    <t>13-B M.R.S.A. § 1105</t>
  </si>
  <si>
    <t>13-B M.R.S.A. § 704-A</t>
  </si>
  <si>
    <t>Maryland</t>
  </si>
  <si>
    <t>Yes - Maryland Ann. Code, Business Regulation Article, §§ 6-101 to 6-205, 6-401 et seq.</t>
  </si>
  <si>
    <t>Maryland Office of the Secretary of State http://www.sos.state.md.us/charity/RegisterCharity.html</t>
  </si>
  <si>
    <t xml:space="preserve"> MD Code, Corporations and Associations, § 5-209 (charitable and religious orgs: circuit court may direct sale)</t>
  </si>
  <si>
    <t>No - repealed in 2018</t>
  </si>
  <si>
    <t>Dept. of State, MD Code, Corporations and Associations, § 2-603</t>
  </si>
  <si>
    <t>Dept. of State, Corporations and Associations, § 3-407</t>
  </si>
  <si>
    <t>Upon referral from Department of State, MD Code, Corporations and Associations, § 3-513</t>
  </si>
  <si>
    <t>Filing with Dept of State, MD Code, Corporations and Associations, § 3-417</t>
  </si>
  <si>
    <t>The State Comptroller, the Secretary of Labor, and the Department of State can certify noncompliant corporations and the Department of State can then revoke their charter, MD Code, Corporations and Associations, § 3-503</t>
  </si>
  <si>
    <t>Md. Code Ann., State Gov't § 6.5</t>
  </si>
  <si>
    <t>Md. Code Ann., State Gov't § 6.5-102, Md. Code Ann., State Gov't § 6.5-101: "'Regulating entity' means: (1) for an acquisition of a nonprofit hospital, the Attorney General in consultation with the Department; (2) for an acquisition of a nonprofit health service plan, the Administration; and (3) for an acquisition of a nonprofit health maintenance organization, the Administration."</t>
  </si>
  <si>
    <t>MD Code, Business Regulation, § 6-402(b)(7)</t>
  </si>
  <si>
    <t>MD Code, Business Regulation, § 6-401</t>
  </si>
  <si>
    <t>MD Code, Business Regulation, § 6-102(c)(1)(ii)(2)</t>
  </si>
  <si>
    <t>MD Code, Business Regulation, § 6-102(c)(1)(ii)(4) ($25k)</t>
  </si>
  <si>
    <t>MD Code, Business Regulation, § 6-101(d)(3)(i)</t>
  </si>
  <si>
    <t>MD Code, Business Regulation, § 6-101(d)(1)(i)(1)</t>
  </si>
  <si>
    <t>MD Code, Business Regulation, § 6-102(c)(1)(ii)(3)</t>
  </si>
  <si>
    <t>MD Code, Business Regulation, § 6-101(d)(3)(ii)</t>
  </si>
  <si>
    <t>Specified beneficiary (MD Code, Business Regulation, § 6-102(c)(1)(ii)(1)), org's that only receive from for-profit co's (MD Code, Business Regulation, § 6-102(c)(1)(ii)(5))</t>
  </si>
  <si>
    <t>Massachusetts</t>
  </si>
  <si>
    <t>No - Massachusetts General Laws Ch. 12 §§ 8e and 8f, Ch.68 §§ 18 to 35</t>
  </si>
  <si>
    <t>Massachusetts Office of the Attorney General http://www.mass.gov/ago/doing-business-in-massachusetts/public-charities-or-not-for-profits/registering-a-public-charity/</t>
  </si>
  <si>
    <t>M.G.L.A. 180 § 8A(c)</t>
  </si>
  <si>
    <t>Nonprofit Hospitals must give notice to Commissioner of Public Health- M.G.L.A. 180 § 8A(d)(1)</t>
  </si>
  <si>
    <t xml:space="preserve">File with Sec. of State M.G.L.A. 180 § 10(d) </t>
  </si>
  <si>
    <t>File with Secretary of State M.G.L.A. 180 §  7</t>
  </si>
  <si>
    <t xml:space="preserve">Charitable Corporation - M.G.L.A. 180 § 11A(c) </t>
  </si>
  <si>
    <t>Noncharitable Corporation, by order of the Court - M.G.L.A. 180 § 11; Charitable Corporation with remaining assets to be filed with Supreme Judicial Court -   M.G.L.A. 180 § 11A(d)</t>
  </si>
  <si>
    <t>M.G.L.A. 180 § 11B</t>
  </si>
  <si>
    <t>Mass. Gen. Laws Ann. ch. 180, § 8A</t>
  </si>
  <si>
    <t>Commissioner of Public Health, Mass. Gen. Laws Ann. ch. 180, § 8A</t>
  </si>
  <si>
    <t>Mass. Gen. Laws ch. 12, § 8F</t>
  </si>
  <si>
    <t>$500,000; $200,000 - $500,000 financial statement reviewed or audited by indpendent CPA</t>
  </si>
  <si>
    <t>M.G.L.A. 68 §§ 19, 19A</t>
  </si>
  <si>
    <t>M.G.L.A. 68 § 20(1)</t>
  </si>
  <si>
    <t>M.G.L.A. 68 § 20(2) ($5k OR 10 contributors)</t>
  </si>
  <si>
    <t>M.G.L.A. 68 § 19</t>
  </si>
  <si>
    <t>Michigan</t>
  </si>
  <si>
    <t>NO - M.C.L. 400.271 et seq.</t>
  </si>
  <si>
    <t>Michigan Dept. of the Attorney General www.mi.gov/charity</t>
  </si>
  <si>
    <t>M.C.L. 14.251</t>
  </si>
  <si>
    <t>M.C.L. 450.251 - 450.252a</t>
  </si>
  <si>
    <t>M.C.L. 450.2707</t>
  </si>
  <si>
    <t>M.C.L. 450.251 - 450.252a: Charitable Purpose Orgs must provide notice to AG</t>
  </si>
  <si>
    <t>M.C.L. 450.2631</t>
  </si>
  <si>
    <t>M.C.L. 450.252</t>
  </si>
  <si>
    <t>Order of the Court M.C.L. 450.252; Filing with Dept. of Licensing &amp; Regulatory Affairs M.C.L. 450.252</t>
  </si>
  <si>
    <t>M.C.L. 450.2821; 
M.C.L. 450.2823</t>
  </si>
  <si>
    <t>Filing with Dept. of Licensing &amp; Regulatory Affairs M.C.L. 450.252</t>
  </si>
  <si>
    <t>M.C.L. 400.273(2)(j)</t>
  </si>
  <si>
    <t>$525k; 
$275k - $525k independent financial statement
M.C.L. 400.273(3)(a) - $25k increase every 5 years</t>
  </si>
  <si>
    <t>M.C.L. 400.271 et seq.</t>
  </si>
  <si>
    <t>M.C.L. 400.272(a)(i)</t>
  </si>
  <si>
    <t>M.C.L.A. 400.283 ($25k)</t>
  </si>
  <si>
    <t>M.C.L. 400.283(d)</t>
  </si>
  <si>
    <t>Exempt from Registration</t>
  </si>
  <si>
    <t>"A licensed hospital, hospital-based foundation, or hospital auxiliary that solicits funds solely for 1 or more licensed hospitals." M.C.L. 400.283(g)</t>
  </si>
  <si>
    <t>M.C.L. 400.283(e )</t>
  </si>
  <si>
    <t>Exempt from Registration: M.C.L.A. 400.273(1)</t>
  </si>
  <si>
    <t>M.C.L. 400.273(1)</t>
  </si>
  <si>
    <t>M.C.L. 400.283(c )</t>
  </si>
  <si>
    <t>M.C.L. 400.272(a)(ii) and (iii)</t>
  </si>
  <si>
    <t>Orgs caring for aged / ill, children, and families (M.C.L. 400.283(i) and (j)</t>
  </si>
  <si>
    <t>M.C.L. 450.2821; M.C.L. 450.2823</t>
  </si>
  <si>
    <t>Minnesota</t>
  </si>
  <si>
    <t>No - Minnesota Charitable Solicitation Act, Minn. Stat. ch. 309</t>
  </si>
  <si>
    <t>Minnesota Attorney General http://www.ag.state.mn.us/charity/DownloadForms.asp</t>
  </si>
  <si>
    <t>M.S.A. § 317A.811</t>
  </si>
  <si>
    <t xml:space="preserve">File with Sec. of State  M.S.A. 317A.615 </t>
  </si>
  <si>
    <t>File with Sec. of State, M.S.A. § 317A.151</t>
  </si>
  <si>
    <t>File with Sec. of State, M.S.A. § 317A.711; Supervised voluntary dissolution (court can be requested to supervise dissolution), M.S.A. § 317A.741</t>
  </si>
  <si>
    <t>M.S.A. § 317A.811; M.S.A. §  317A.751.</t>
  </si>
  <si>
    <t>Filing with Sec. of State M.S.A. § 317A.765</t>
  </si>
  <si>
    <t>M.S.A. § 309.53(3)</t>
  </si>
  <si>
    <t>M.S.A. § 309.52</t>
  </si>
  <si>
    <t>M.S.A. § 309.515(1)(b)</t>
  </si>
  <si>
    <t>M.S.A. § 309.515(1)(a)(1) ($25k and w/ no professional solicitor)</t>
  </si>
  <si>
    <t>M.S.A. § 309.515(1)(c)</t>
  </si>
  <si>
    <t>M.S.A. § 309.515(1)(f) (100 contributors)</t>
  </si>
  <si>
    <t>M.S.A. § 309.515(1)(a)(2)</t>
  </si>
  <si>
    <t>M.S.A. § 309.515(1)(d) (w/ no professional solicitor)</t>
  </si>
  <si>
    <t>M.S.A. § 309.50(4)</t>
  </si>
  <si>
    <t>Specified beneficiary (M.S.A. § 309.515(1)(e)); licensed and bonded auctioneers M.S.A. 309.515(1)(g)</t>
  </si>
  <si>
    <t>M.S.A. § 317A.751</t>
  </si>
  <si>
    <t>M.S.A. 317A.751(7): "In deciding whether to order dissolution, the court shall consider whether lesser relief suggested by one or more parties, such as any form of equitable relief or a partial liquidation, would be adequate to permanently relieve the circumstances established under subdivision 3, 4, or 5. Lesser relief may be ordered if it would be appropriate under the facts and circumstances of the case."</t>
  </si>
  <si>
    <t>Mississippi</t>
  </si>
  <si>
    <t>Yes - Mississippi Code Ann. §§ 79-11-501 to 79-11-529</t>
  </si>
  <si>
    <t>Mississippi Secretary of State http://www.sos.ms.gov/charities/Pages/default.aspx</t>
  </si>
  <si>
    <t>File with Sec. of State MS Code § 79-11-323</t>
  </si>
  <si>
    <t>Sec. of State MS Code § 79-11-305</t>
  </si>
  <si>
    <t>Filed with Sec. of State, MS Code § 79-11-337</t>
  </si>
  <si>
    <t>AG or Sec. of State can bring action, Miss. Code Ann. § 79-11-355</t>
  </si>
  <si>
    <t>Sec. of State - MS Code § 79-11-347</t>
  </si>
  <si>
    <t>$500,000; $25,000-$500,00 may be requried by Sec. of State.</t>
  </si>
  <si>
    <t>Miss. Code Ann. § 79-11-503</t>
  </si>
  <si>
    <t>Miss. Code Ann. § 79-11-501(a)(iii)</t>
  </si>
  <si>
    <t>Miss. Code Ann. § 79-11-505(1)(d) ($25k)</t>
  </si>
  <si>
    <t>Miss. Code Ann. § 79-11-505(1)(a)</t>
  </si>
  <si>
    <t>Miss. Code Ann. § 79-11-505(1)(d)</t>
  </si>
  <si>
    <t>Miss. Code Ann. § 79-11-505(1)(b)</t>
  </si>
  <si>
    <t>Specified beneficiaries (Miss. Code Ann. § 79-11-505(1)(c)), org's getting money from community chests (Miss. Code Ann. § 79-11-505(1)(e) ($25k)), volunteer firefighters (Miss. Code Ann. § 79-11-505(1)(f)), humane societies (Miss. Code Ann. § 79-11-505(1)(g)), others specified by the Secretary of State (Miss. Code Ann. § 79-11-505(1)(h))</t>
  </si>
  <si>
    <t>Miss. Code Ann. § 79-11-355</t>
  </si>
  <si>
    <t>Missouri</t>
  </si>
  <si>
    <t>No - § 407.453 (1)</t>
  </si>
  <si>
    <t>Missouri Attorney General's Office https://ago.mo.gov/divisions/consumer/check-a-charity/for-nonprofits</t>
  </si>
  <si>
    <t>Public benefit corporations must give notice to the Attorney General, V.A.M.S. § 355.656</t>
  </si>
  <si>
    <t>Pub. Benefit Corp V.A.M.S. 355.621</t>
  </si>
  <si>
    <t>File with Sec. of State V.A.M.S. 355.631</t>
  </si>
  <si>
    <t>V.A.M.S. 355.571</t>
  </si>
  <si>
    <t>Pub. Benefit Corp. V.A.M.S. 355.676</t>
  </si>
  <si>
    <t>Filed with Sec. of State V.A.M.S. 355.681</t>
  </si>
  <si>
    <t>V.A.M.S. 355.726</t>
  </si>
  <si>
    <t>File Decree with Sec. of State V.A.M.S. 355.741</t>
  </si>
  <si>
    <t>Pub. Benefit Corp only V.A.M.S. 355.711</t>
  </si>
  <si>
    <t>Sec. of State V.A.M.S. 355.706</t>
  </si>
  <si>
    <t>V.A.M.S. 407.456</t>
  </si>
  <si>
    <t>V.A.M.S. 407.456(2)(1)</t>
  </si>
  <si>
    <t>V.A.M.S. 407.456(2)(2)</t>
  </si>
  <si>
    <t>All hospitals that do not hire outside professional fundraisers: V.A.M.S. 407.456(2)(4)</t>
  </si>
  <si>
    <t>V.A.M.S. 407.456(1)</t>
  </si>
  <si>
    <t>V.A.M.S. 407.456(2)(3)</t>
  </si>
  <si>
    <t>V.A.M.S. 407.456(2)(5) (must file elsewhere under campaign finance laws)</t>
  </si>
  <si>
    <t>V.A.M.S. 407.456(2)(6) seems to exempt all 501(c)(3), (c)(7), and (c)(8) organizations</t>
  </si>
  <si>
    <t>Mo. Ann. Stat. § 355.356</t>
  </si>
  <si>
    <t>Montana</t>
  </si>
  <si>
    <t>M.C.A. § 35-2-617(7)</t>
  </si>
  <si>
    <t>Religious or Public Benefit Corp. M.C.A. 35-2-609(2)</t>
  </si>
  <si>
    <t>File with Sec. of State MCA 35-2-611; Court approval (Religious or Public Benefit Corp.) M.C.A. 35-2-609</t>
  </si>
  <si>
    <t>MCA 35-2-225</t>
  </si>
  <si>
    <t>Religious and Pub. Benefit Corps. MCA 35-2-722</t>
  </si>
  <si>
    <t>Filed with Sec. of State MCA 35-2-723</t>
  </si>
  <si>
    <t>MCA 35-2-728</t>
  </si>
  <si>
    <t>File Decree with Sec. of State V.A.M.S. 355.731</t>
  </si>
  <si>
    <t>Mont. Code Ann. §§ 50-4-701 - 50-4-720</t>
  </si>
  <si>
    <t>Mont. Code Ann. § 50-4-702</t>
  </si>
  <si>
    <t>Montana state auditor and ex officio commissioner of insurance, Mont. Code Ann. § 50-4-702</t>
  </si>
  <si>
    <t>Mont. Code Ann. § 50-4-707</t>
  </si>
  <si>
    <t>NONE; "a person engaged in solicitation for a religious, charitable, political, educational, or other noncommercial purpose or a person soliciting for a domestic or foreign nonprofit corporation that is registered [as a corporation] with the Montana secretary of state" is exempt from registration and bonding requirements of Montana's telemarketing laws. MCA 30-14-1405</t>
  </si>
  <si>
    <t>Mont. Code Ann. § 35-2-423</t>
  </si>
  <si>
    <t>Nebraska</t>
  </si>
  <si>
    <t>Neb. Rev. Stat. § 21-19,126</t>
  </si>
  <si>
    <t>Rel. Org and Public Benefits Corps. Neb. Rev. St § 21-19,119</t>
  </si>
  <si>
    <t>File with Sec. of State NE ST § 21-19,121; Court Approval Rel. Org and Pub. Benefit Corp Neb.Rev.St. § 21-19,119</t>
  </si>
  <si>
    <t>Sec. of State [Neb.Rev.St. § 21-19,109]</t>
  </si>
  <si>
    <t>Religious and Pub. Benefit Corps Neb.Rev.St. § 21-19,131</t>
  </si>
  <si>
    <t>Sec. of State Neb.Rev.St. § 21-19,131</t>
  </si>
  <si>
    <t>Neb.Rev.St. § 21-19,141</t>
  </si>
  <si>
    <t>File Decree with Sec. of State Neb.Rev.St. § 21-19,144</t>
  </si>
  <si>
    <t>Religious and Pub. Benefit Corps. Only - Neb.Rev.St. § 21-19,138</t>
  </si>
  <si>
    <t>Sec. of State: Neb.Rev.St. § 21-19,144</t>
  </si>
  <si>
    <t>Neb. Rev. Stat. §§ 71-20,102 - 71-20,114</t>
  </si>
  <si>
    <t>Neb. Rev. Stat. § 71-20,104</t>
  </si>
  <si>
    <t>Neb. Rev. Stat. § 21-1977</t>
  </si>
  <si>
    <t>Nevada</t>
  </si>
  <si>
    <t>Yes - N.R.S. CH. 82</t>
  </si>
  <si>
    <t>Nevada Secretary of State http://nvsos.gov/index.aspx?page=113</t>
  </si>
  <si>
    <t xml:space="preserve">File with Sec. of State N.R.S.  92A.200 </t>
  </si>
  <si>
    <t>Sec. of State [N.R.S. 82.356]</t>
  </si>
  <si>
    <t>Sec. of State NV ST 82.451</t>
  </si>
  <si>
    <t>N.R.S. 82.486; N.R.S. 82.536</t>
  </si>
  <si>
    <t>Requirement deleted from statute in 1999: NRS 82.486</t>
  </si>
  <si>
    <t>N.R.S. 82A.010 et seq.</t>
  </si>
  <si>
    <t>N.R.S. 82A.210</t>
  </si>
  <si>
    <t>N.R.S. 82A.110, yes if solicitations are from an alumni association of an institution and directed only at individuals with an "established affiliation" with the institution</t>
  </si>
  <si>
    <t>N.R.S. 82A.080 (U.S. Gov't)</t>
  </si>
  <si>
    <t>N.R.S. 82A.110</t>
  </si>
  <si>
    <t>N.R.S. 82.486</t>
  </si>
  <si>
    <t>New Hampshire</t>
  </si>
  <si>
    <t>No - N.H. Rev. Stat. Ann., Title 1, §§ 7:21 to 7:32b</t>
  </si>
  <si>
    <t>New Hampshire Department of Justice Office of the Attorney General http://doj.nh.gov/charitable-trusts/charities.htm</t>
  </si>
  <si>
    <t>N.H. Rev. Stat. § 292:29</t>
  </si>
  <si>
    <t>Jurisdiction of Court - N.H. Rev. Stat. § 292:29</t>
  </si>
  <si>
    <t>File with Sec. of State N.H. Rev. Stat. § 292:7</t>
  </si>
  <si>
    <t>Sec. of State [N.H. Rev. Stat. § 292:7]</t>
  </si>
  <si>
    <t>N.H. Rev. Stat. § 292:9</t>
  </si>
  <si>
    <t>Filed with Sec. of State N.H. Rev. Stat. § 292:10</t>
  </si>
  <si>
    <t>File Decree with Sec. of State N.H. Rev. Stat. § 292:10</t>
  </si>
  <si>
    <t>N.H. Rev. Stat. Ann. § 7:19-b</t>
  </si>
  <si>
    <t>$1 million; $500,000: latest financial statement - exemption available</t>
  </si>
  <si>
    <t>N.H. Rev. Stat. § 7:19 et seq.</t>
  </si>
  <si>
    <t>N.H. Rev. Stat. § 7:19</t>
  </si>
  <si>
    <t>New Jersey</t>
  </si>
  <si>
    <t>Yes  - N.J. Stat. Ann. § 45:17A-21</t>
  </si>
  <si>
    <t>New Jersey Attorney General Division of Consumer Affairs http://www.njconsumeraffairs.gov/charities</t>
  </si>
  <si>
    <t>N.J.S.A. 15A:10-5</t>
  </si>
  <si>
    <t>File with Sec. of State, N.J.S.A. 15A:10-5</t>
  </si>
  <si>
    <t xml:space="preserve"> N.J.S.A. 15A:9-4</t>
  </si>
  <si>
    <t>Sec. of State, N.J.S.A. 15A:9-4</t>
  </si>
  <si>
    <t>N.J.S.A. 15A:12-6; N.J.S.A. 15A:12-7</t>
  </si>
  <si>
    <t>Secretary of State, N.J.S.A. 15A:12-6; N.J.S.A. 15A:12-7</t>
  </si>
  <si>
    <t>N.J.S.A. 15A:12-11</t>
  </si>
  <si>
    <t>File Decree with Sec. of State - N.J.S.A. 15A:12-11, N.J.S.A. 15A:12-22</t>
  </si>
  <si>
    <t>N.J. Stat. Ann. § 26:2H-7.11</t>
  </si>
  <si>
    <t>Commissioner of Health, N.J. Stat. Ann. § 26:2H-7.11</t>
  </si>
  <si>
    <t>N.J.S.A. 45:17A-24</t>
  </si>
  <si>
    <t>Charitable orgs: $25,000</t>
  </si>
  <si>
    <t>N.J.S.A. 45:17A-23</t>
  </si>
  <si>
    <t>N.J.S.A. 45:17A-26(a)</t>
  </si>
  <si>
    <t>N.J.S.A. 45:17A-26(c) ($10k)</t>
  </si>
  <si>
    <t>N.J.S.A. 45:17A-26(b)</t>
  </si>
  <si>
    <t>local units of registered organizations, N.J.A.. 45:17A-26(d)</t>
  </si>
  <si>
    <t>New Mexico</t>
  </si>
  <si>
    <t>No - N.M. Stat. Ann. § 57-22-1 et seq.</t>
  </si>
  <si>
    <t>New Mexico Attorney General  https://secure.nmag.gov/coros/</t>
  </si>
  <si>
    <t>File with Sec. of State N. M. S. A. 1978, § 53-8-43</t>
  </si>
  <si>
    <t>Sec. of State [N. M. S. A. 1978, § 53-8-38]</t>
  </si>
  <si>
    <t>Sec. of State N. M. S. A. 1978, § 53-8-52</t>
  </si>
  <si>
    <t>N. M. S. A. 1978, § 53-8-55
Jurisdiction of the Courts § 53-8-55; File Decree with Sec. of State N. M. S. A. 1978, § 53-8-61</t>
  </si>
  <si>
    <t>N. M. S. A. 1978, § 57-22-1 et seq.</t>
  </si>
  <si>
    <t>N. M. S. A. 1978, § 57-22-4(A)</t>
  </si>
  <si>
    <t>N. M. S. A. 1978, § 57-22-4(B)(1)</t>
  </si>
  <si>
    <t>N. M. S. A. 1978, § 57-22-3(D)(2)</t>
  </si>
  <si>
    <t>specific beneficiaries N. M. S. A. 1978, § 57-22-4(C)</t>
  </si>
  <si>
    <t xml:space="preserve">N.M. Stat. Ann. § 57-22-10; N.M. Stat. Ann. § 57-22-9 </t>
  </si>
  <si>
    <t>New York</t>
  </si>
  <si>
    <t>No - New York Executive Law §§ 171-a through 177 (registration of solicting organizations); Estates, Powers &amp; Trusts Law § 8-1.4 (registration of entities holding charitable assets in NY)</t>
  </si>
  <si>
    <t>New York State Attorney General's Office http://www.charitiesnys.com/home.jsp</t>
  </si>
  <si>
    <t>N-PCL §§ 510, 511 and 511-a; Relig. Corp. Law § 12</t>
  </si>
  <si>
    <t>Can petition for court approval rather than AG, still governed by N-PCL §§ 510, 511 and 511-a</t>
  </si>
  <si>
    <t>N-PCL Article 9</t>
  </si>
  <si>
    <t>Must file with Sec. of State per N-PCL § 904; Can petition for court approval rather than AG, still governed by N-PCL Article 9</t>
  </si>
  <si>
    <t>N-PCL § 804(a)(ii)(A)</t>
  </si>
  <si>
    <t>Must file with Sec. of State per N-PCL § 803; Can petition for court approval rather than AG per N-PCL § 804(a)(ii)(B)</t>
  </si>
  <si>
    <t>N-PCL § 1002(d)</t>
  </si>
  <si>
    <t>Must file Certificate of Dissolution with Sec. of State per N-PCL §1003and Dept. of Taxation per N-PCL § 1004; Supreme Court has jurisdiction to supervise per N-PCL § 1008</t>
  </si>
  <si>
    <t>N-PCL § 1101</t>
  </si>
  <si>
    <t>Must file Decree with Sec. of State per N-PCL § 1003</t>
  </si>
  <si>
    <t>N-PCL § 1014</t>
  </si>
  <si>
    <t>N.Y. Exec. Law 7A § 172-b</t>
  </si>
  <si>
    <t>Until 2021: $750,000, Required of soliciting organizations only; Revenue $250,000-$750,000 must file CPA's review report. In 2021, Audits will be required at $1 million</t>
  </si>
  <si>
    <t>Executive Law §§ 171-a through 177 (registration of solicting organizations); Estates, Powers &amp; Trusts Law § 8-1.4 (registration of entities holding charitable assets in NY)</t>
  </si>
  <si>
    <t>Executive Law § 172-a(1); EPTL § 8-1.4(b)(3)</t>
  </si>
  <si>
    <t>Executive Law § 172-a(2)(d) ($25k)</t>
  </si>
  <si>
    <t>Executive Law §§ 172-a(2)(a) and (g); EPTL § 8-1.4(b)(4)</t>
  </si>
  <si>
    <t>Executive Law § 172-a(2)(h); EPTL § 8-1.4(b)(1)</t>
  </si>
  <si>
    <t>Any hospital: EPTL § 8-1.4(b)(5)</t>
  </si>
  <si>
    <t>Executive Law § 172-a(2)(f); EPTL § 8-1.4(b)(6)</t>
  </si>
  <si>
    <t>YES Executive Law § 172-a(2)(d)</t>
  </si>
  <si>
    <t>Executive Law § 172-a(2)(h); EPTL § 8-1.4(b)(11)</t>
  </si>
  <si>
    <t>EPTL § 8-1.4(b)(2)</t>
  </si>
  <si>
    <t>Executive Law § 172-a(2)(b); EPTL § 8-1.4(b)(6) (provided solicitation of members only)</t>
  </si>
  <si>
    <t>Under Executive Law § 172-a: Specified Beneficiaries (2)(c); Law Enforcement (2)(i); Volunteer Firefighter/Ambulance (2)(f); Museums and Libraries (2)(g)</t>
  </si>
  <si>
    <t>N-PCL §§ 112(a)(5), 1101; Can be negotiated in Assurance of Discontinuance per Executive Law § 63(15)</t>
  </si>
  <si>
    <t>N-PCL §§ 112(a)(4), 706; Executive Law § 175; Can be negotiated in Assurance of Discontinuance per Executive Law § 63(15)</t>
  </si>
  <si>
    <t>North Carolina</t>
  </si>
  <si>
    <t>Yes - N.C.G.S. §§ 131F</t>
  </si>
  <si>
    <t>North Carolina Department of the Secretary of State https://www.secretary.state.nc.us/csl/</t>
  </si>
  <si>
    <t>Charitable or religious corporations must give notice to the AG, N.C.G.S.A. § 55A-12-02</t>
  </si>
  <si>
    <t>Charitable And Rel. Corp. N.C.G.S.A. § 55A-11-02</t>
  </si>
  <si>
    <t>File with Sec. of State N.C.G.S.A. § 55A-11-04; Judicial Action Charitable And Rel. Corp., N.C.G.S.A. § 55A-11-02</t>
  </si>
  <si>
    <t>Sec. of State, N.C.G.S.A. § 55A-10-05</t>
  </si>
  <si>
    <t>Secretary of State N.C.G.S.A. § 55A-14-04</t>
  </si>
  <si>
    <t>N.C.G.S.A. § 55A-14-30</t>
  </si>
  <si>
    <t>File Decree with Sec. of State N.C.G.S.A. § 55A-14-33</t>
  </si>
  <si>
    <t>N.C.G.S.A. § 55A-14-20</t>
  </si>
  <si>
    <t>N.C. Gen. Stat. §§ 58-65-131 - 58-65-133</t>
  </si>
  <si>
    <t>N.C. Gen. Stat. § 58-65-133</t>
  </si>
  <si>
    <t>Commissioner of Insurance, N.C. Gen. Stat. § 58-65-132</t>
  </si>
  <si>
    <t>N.C. Gen. Stat. § 58-65-131</t>
  </si>
  <si>
    <t>N.C.G.S.A. § 131F-5</t>
  </si>
  <si>
    <t>N.C.G.S.A. § 131F-3(1)</t>
  </si>
  <si>
    <t>N.C.G.S.A. § 131F-3(3) ($25k)</t>
  </si>
  <si>
    <t>N.C.G.S.A. § 131F-3(4)</t>
  </si>
  <si>
    <t>N.C.G.S.A. § 131F-3(2)</t>
  </si>
  <si>
    <t>All hospitals: N.C.G.S.A. § 131F-3(5)</t>
  </si>
  <si>
    <t>Community trusts: N.C.G.S.A. § 131F-3(7)</t>
  </si>
  <si>
    <t>N.C.G.S.A. § 131F-2</t>
  </si>
  <si>
    <t>noncommercial radio/TV stations (6), volunteers or employees of charitable org (8), "attorney, investment counselor, or banker who advises a person to make a charitable contribution" (9), volunteer firefighters (10), YMCA/YWCA (11), continuing care facility (12), fire/EMS org not asking for donations (13)</t>
  </si>
  <si>
    <t>North Dakota</t>
  </si>
  <si>
    <t>Yes - N.D.C.C. Ch. 50-22</t>
  </si>
  <si>
    <t>North Dakota Secretary of State http://sos.nd.gov/business/nonprofit-services</t>
  </si>
  <si>
    <t>N.D.C.C. 10-33-122</t>
  </si>
  <si>
    <t>N.D.C.C. 10-33-88</t>
  </si>
  <si>
    <t>NDCC 10-33-18</t>
  </si>
  <si>
    <t>NDCC 10-33-122</t>
  </si>
  <si>
    <t>Sec. of State NDCC, 10-33-100</t>
  </si>
  <si>
    <t>NDCC, 10-33-107</t>
  </si>
  <si>
    <t>NDCC, 10-33-113</t>
  </si>
  <si>
    <t>NDCC, 10-33-139</t>
  </si>
  <si>
    <t>N.D. Cent. Code Ann. §§ 10-33-144 - 10-33-149</t>
  </si>
  <si>
    <t>N.D. Cent. Code Ann. § 10-33-145</t>
  </si>
  <si>
    <t>NDCC, 50-22-01 et seq.</t>
  </si>
  <si>
    <t>NDCC, 50-22-01(2)(b)(5)</t>
  </si>
  <si>
    <t>NDCC, 50-22-01(2)(b)(1) and (3)</t>
  </si>
  <si>
    <t>NDCC, 50-22-01(2)(b)(2) ("An organization that uses only volunteer unpaid fundraisers and that solicits funds for a political subdivision or other government entity . . ."</t>
  </si>
  <si>
    <t>NDCC, 50-22-01(2)(a)</t>
  </si>
  <si>
    <t>NDCC, 50-22-01(2)(b)(6)</t>
  </si>
  <si>
    <t>specific beneficiaries (NDCC, 50-22-01(2)(b)(4))</t>
  </si>
  <si>
    <t>N.D. Cent. Code Ann. § 10-33-107</t>
  </si>
  <si>
    <t>N.D. Cent. Code Ann. § 10-33-37</t>
  </si>
  <si>
    <t>Ohio</t>
  </si>
  <si>
    <t>No - O.R.C. § 1716.01 et seq., O.R.C. §§ 109.23 to 109.32</t>
  </si>
  <si>
    <t>Ohio Attorney General's Office http://www.ohioattorneygeneral.gov/Business-and-Non-Profits/Charity/Charitable-Registration</t>
  </si>
  <si>
    <t>Pub. Benefit Corp - 50% or more of assets R.C. § 1702.39</t>
  </si>
  <si>
    <t>Court can intervene to prevent or force sale) R.C. § 1702.40</t>
  </si>
  <si>
    <t>Pub. Benefit Corp. O.R.C. § 1702.41</t>
  </si>
  <si>
    <t>File with Sec. of State Sec. of State O.R.C. § 1702.41; Judicial Action Pub. Benefit Corp. O.R.C. § 1702.41</t>
  </si>
  <si>
    <t>Yes - Sec. of State [R.C. § 1702.38]</t>
  </si>
  <si>
    <t>Pub. Benefit and Mutual Benefit Corp) R.C. § 1702.47</t>
  </si>
  <si>
    <t xml:space="preserve">Sec. of State R.C. § 1702.47; Jurisdiction of court of common pleas R.C. § 1702.50 </t>
  </si>
  <si>
    <t>R.C. § 1702.52</t>
  </si>
  <si>
    <t>Ohio Rev. Code Ann. § 109.34</t>
  </si>
  <si>
    <t>Ohio Rev. Code Ann. § 3913.38</t>
  </si>
  <si>
    <t>R.C. § 1716.01 et seq.</t>
  </si>
  <si>
    <t>R.C. § 1716.03(A)</t>
  </si>
  <si>
    <t>R.C. § 1716.03 ($25k)</t>
  </si>
  <si>
    <t>R.C. § 1716.03(C) and (E)</t>
  </si>
  <si>
    <t>Ohio Administrative Code 109:1-1-02(B)(1)</t>
  </si>
  <si>
    <t>*R.C. § 1716.03(B): Charitable trusts exempt from solicitation registration IF the trust has already registered with the AG as a charitable trust</t>
  </si>
  <si>
    <t>R.C. § 1716.02(A)</t>
  </si>
  <si>
    <t>R.C. § 1716.03(D)</t>
  </si>
  <si>
    <t>booster clubs (F)</t>
  </si>
  <si>
    <t>Oklahoma</t>
  </si>
  <si>
    <t>Yes - 18 Okl.St.Ann. § 552.1 to 18 Okl.St.Ann. § 552.6</t>
  </si>
  <si>
    <t>Oklahoma Secretary of State https://www.sos.ok.gov/(S(rxow5nrnwbjxrg45rwhhhg45))/charity/Default.aspx</t>
  </si>
  <si>
    <t>File with Sec. of State 18 Okl.St.Ann. § 1085</t>
  </si>
  <si>
    <t>18 Okl.St.Ann. § 1077</t>
  </si>
  <si>
    <t>Sec. of State 18 Okl.St.Ann. § 1097</t>
  </si>
  <si>
    <t>18 Okl.St.Ann. § 1104</t>
  </si>
  <si>
    <t>18 Okl.St.Ann. § 1105</t>
  </si>
  <si>
    <t>18 Okl.St.Ann. § 552.1a et seq.</t>
  </si>
  <si>
    <t>18 Okl.St.Ann. § 552.4(1)</t>
  </si>
  <si>
    <t xml:space="preserve">Orgs with contributions under $10k must still register, but pay lower registration fee. 18 Okl.St.Ann. § 552.3
</t>
  </si>
  <si>
    <t>18 Okl.St.Ann. § 552.4(2)</t>
  </si>
  <si>
    <t>18 Okl.St.Ann. § 552.3</t>
  </si>
  <si>
    <t>18 Okl.St.Ann. § 552.4(3)</t>
  </si>
  <si>
    <t>patriotic and civic organizations 18 Okl.St.Ann. § 552.4(3); specific beneficiaries 18 Okl.St.Ann. § 552.4(4)</t>
  </si>
  <si>
    <t>Oregon</t>
  </si>
  <si>
    <t>No - Oregon Revised Statutes Ann., Vol. 3, § 128.610 et seq.</t>
  </si>
  <si>
    <t>Oregon Department of Justice (AG) http://www.doj.state.or.us/charigroup/Pages/index.aspx</t>
  </si>
  <si>
    <t>Pub. Benefit and Religious Corp disposes of substantial amt O.R.S. § 65.534</t>
  </si>
  <si>
    <t>Pub. Benefit and Religious Corp. - Either Court or AG O.R.S. § 65.484</t>
  </si>
  <si>
    <t>File with Sec. of State Sec. of State O.R.S. § 65.491; Pub. Benefit and Religious Corp. - Either Court or AG) [O.R.S. § 65.4</t>
  </si>
  <si>
    <t>Pub. Benefit and Religious Corp [O.R.S. § 65.431]</t>
  </si>
  <si>
    <t>O.R.S. § 65.431</t>
  </si>
  <si>
    <t>Pub. Benefit and Religious Corp. O.R.S. § 65.627</t>
  </si>
  <si>
    <t>Sec. of State O.R.S. § 65.631</t>
  </si>
  <si>
    <t>O.R.S. § 65.661</t>
  </si>
  <si>
    <t>O.R.S. § 65.671</t>
  </si>
  <si>
    <t>O.R.S. § 65.651</t>
  </si>
  <si>
    <t>O.R.S. §§ 65.800 - 65.815</t>
  </si>
  <si>
    <t>O.R.S. § 65.803</t>
  </si>
  <si>
    <t>Audit not required, but if audit is completed must provide a copy with the annual report. https://www.doj.state.or.us/wp-content/uploads/2018/01/2017_web_ct-12.pdf</t>
  </si>
  <si>
    <t>O.R.S. § 128.610 et seq.</t>
  </si>
  <si>
    <t>O.R.S. § 128.640(2)(a)</t>
  </si>
  <si>
    <t>O.R.S. § 128.640(1)</t>
  </si>
  <si>
    <t>Yes: O.R.S. 128.801 specifies that "'Charitable purpose' means any purpose to promote the well-being of the public at large, or for the benefit of an indefinite number of persons," so solicitation for a membership org is excluded.</t>
  </si>
  <si>
    <t>O.R.S. § 128.801 (exempt from solicitation requirements)</t>
  </si>
  <si>
    <t>Cemeteries (O.R.S. § 128.640(2)(b)), child-care agencies (O.R.S. § 128.640(2)(d))</t>
  </si>
  <si>
    <t>Or. Rev. Stat. Ann. § 128.710</t>
  </si>
  <si>
    <t>Pennsylvania</t>
  </si>
  <si>
    <t>Yes - PA Solicitation of Funds for Charitable Purposes Act, 10 P. S. § 162.1 et seq</t>
  </si>
  <si>
    <t>Pennsylvania Department of State http://www.dos.pa.gov/BusinessCharities/Charities/RegistrationForms/Pages/default.aspx#.VkS-jHYUXcs</t>
  </si>
  <si>
    <t xml:space="preserve">Pa. Orphan Court Rules 5.5 </t>
  </si>
  <si>
    <t>Pa. O.C. Rule 5.5</t>
  </si>
  <si>
    <t>Pa. O.C. Rule 5.5 (Not in statute)</t>
  </si>
  <si>
    <t>File with Dept. of State 15 Pa.C.S.A. § 5927; Pa. O.C. Rule 5.5</t>
  </si>
  <si>
    <t>File with Dept. of State 15 Pa.C.S.A. § 5916</t>
  </si>
  <si>
    <t>Pa. Orphan Court has juridiction 20 Pa.C.S.A. § 7740.3</t>
  </si>
  <si>
    <t>20 Pa.C.S.A. § 7740.3</t>
  </si>
  <si>
    <t>15 Pa.C.S.A. § 5547</t>
  </si>
  <si>
    <t>$300,000; $100,000 - $300,000 financial statement; $50,000 - $100,000 compilation, review or audit</t>
  </si>
  <si>
    <t>10 P.S. § 162.1 et seq.</t>
  </si>
  <si>
    <t>10 P.S. § 162.3 (excludes religious org's from definition of charitable org)</t>
  </si>
  <si>
    <t>10 P.S. § 162.6(a)(8) ($25k)</t>
  </si>
  <si>
    <t>10 P.S. § 162.6(a)(1)</t>
  </si>
  <si>
    <t>All hospitals; 10 P.S. § 162.6(a)(2)</t>
  </si>
  <si>
    <t>10 P.S. § 162.6(a)(3)(i)</t>
  </si>
  <si>
    <t>10 P.S. § 162.6(a)(7)</t>
  </si>
  <si>
    <t xml:space="preserve">Law enforcement (162.3), volunteer firefighters (3), libraries (4), nursing homes (5), </t>
  </si>
  <si>
    <t>15 Pa. Cons. Stat. Ann. § 5726; 71 Pa. Stat. Ann. § 732-204</t>
  </si>
  <si>
    <t>Rhode Island</t>
  </si>
  <si>
    <t>Yes - R.I.G.L § 7-6-1 et seq.</t>
  </si>
  <si>
    <t>Rhode Island Department of Business Regulation http://www.dbr.state.ri.us/divisions/charitable/</t>
  </si>
  <si>
    <t>Secretary of State, Gen.Laws 1956, § 7-6-46</t>
  </si>
  <si>
    <t>Secretary of State: corrections, Gen.Laws 1956, § 7-6-41</t>
  </si>
  <si>
    <t>Sec. of State Gen.Laws 1956, § 7-6-55</t>
  </si>
  <si>
    <t>Sec. of State may certify interrogatories to AG regarding any action the AG deems appropriate: Gen.Laws 1956, § 7-6-96</t>
  </si>
  <si>
    <t>Secretary of State, Gen.Laws 1956, § 7-6-60</t>
  </si>
  <si>
    <t>Sec. of State Gen.Laws 1956, § 7-6-56</t>
  </si>
  <si>
    <t>R.I. Gen. Laws Ann. § 23-17.14</t>
  </si>
  <si>
    <t>R.I. Gen. Laws Ann. § 23-17.14-7</t>
  </si>
  <si>
    <t>Department of Health, R.I. Gen. Laws Ann. § 23-17.14-8</t>
  </si>
  <si>
    <t>Department of Health, R.I. Gen. Laws Ann. § 23-17.14-6</t>
  </si>
  <si>
    <t xml:space="preserve"> R.I. Gen. Laws § 5-53.1-4</t>
  </si>
  <si>
    <t xml:space="preserve">All charities; but those with annual income of $500,000 or less may provide Form 990 </t>
  </si>
  <si>
    <t>Gen.Laws 1956, § 5-53.1-2</t>
  </si>
  <si>
    <t>Gen.Laws 1956, § 5-53.1-3(a)(13)</t>
  </si>
  <si>
    <t>Gen.Laws 1956, § 5-53.1-3(a)(3) ($25k)</t>
  </si>
  <si>
    <t>Gen.Laws 1956, § 5-53.1-3(a)(1)</t>
  </si>
  <si>
    <t>Nonprofit and charitable hospitals: Gen.Laws 1956, § 5-53.1-3(a)(7)</t>
  </si>
  <si>
    <t>Gen.Laws 1956, § 5-53.1-3(a)(8)</t>
  </si>
  <si>
    <t>Gen.Laws 1956, § 5-53.1-3(a)(6) (religious, educational, non-profit, hospitals, libraries as beneficiaries)</t>
  </si>
  <si>
    <t>Gen.Laws 1956, § 5-53.1-3(a)(6)</t>
  </si>
  <si>
    <t>Gen.Laws 1956, § 5-53.1-3(a)(3)</t>
  </si>
  <si>
    <t>Gen.Laws 1956, § 5-53.1-3(a)(4)</t>
  </si>
  <si>
    <t>specific beneficiary (2), solicit only from corporations/foundations/gov't (5), public libraries (9), historical societies (10), art museums (11), grange organizations (12), volunteer firefights (14), land trusts (15)</t>
  </si>
  <si>
    <t>Secretary of State: Gen.Laws 1956, § 7-6-60</t>
  </si>
  <si>
    <t>South Carolina</t>
  </si>
  <si>
    <t>Yes - S.C.C.A § 33-56-10 et seq.</t>
  </si>
  <si>
    <t>South Carolina Secretary of State http://www.scsos.com/Public_Charities</t>
  </si>
  <si>
    <t>Pub. Benefit and Religious Corp, S.C. Code 1976 § 33-31-1202</t>
  </si>
  <si>
    <t>Rel. Org and Public Benefits Corps.; Code 1976 § 33-31-1102</t>
  </si>
  <si>
    <t>File with Sec. of State; Code 1976 § 33-31-1104</t>
  </si>
  <si>
    <t>Pub. Benefit and Religious Corp; Code 1976 § 33-31-1001</t>
  </si>
  <si>
    <t>Secretary of State, Code 1976 § 33-31-1005</t>
  </si>
  <si>
    <t>Code 1976 § 33-31-1403</t>
  </si>
  <si>
    <t>Sec. of State, Code 1976 § 33-31-1403</t>
  </si>
  <si>
    <t>Code 1976 § 33-31-1430</t>
  </si>
  <si>
    <t>Code 1976 § 33-31-1433</t>
  </si>
  <si>
    <t>Code 1976 § 33-31-1421</t>
  </si>
  <si>
    <t>Code 1976 § 33-56-30</t>
  </si>
  <si>
    <t>Code 1976 § 33-56-20(1)(b)(i)</t>
  </si>
  <si>
    <t>Code 1976 § 33-56-50(A)(3) ($20k; not required to register if not using prof. fundraiser) and (B)(2) ($7500; not required to register no matter what type of fundraiser used)</t>
  </si>
  <si>
    <t>Code 1976 § 33-56-50(A)(1) and (B)(1)</t>
  </si>
  <si>
    <t>Code 1976 § 33-56-50(A)(6)</t>
  </si>
  <si>
    <t>Code 1976 § 33-56-50(A)(5)</t>
  </si>
  <si>
    <t>Code 1976 § 33-56-30(A)</t>
  </si>
  <si>
    <t>Code 1976 § 33-56-50(A)(4)</t>
  </si>
  <si>
    <t>Code 1976 § 33-56-20(1)(b)(ii)</t>
  </si>
  <si>
    <t>specified persons Code 1976 § 33-56-50(A)(2)</t>
  </si>
  <si>
    <t>S.C. Code Ann. § 33-31-810</t>
  </si>
  <si>
    <t>South Dakota</t>
  </si>
  <si>
    <t>Charitable orgs not required to register, only contracted telephone solicitors on behalf of charitable org.</t>
  </si>
  <si>
    <t>SDCL § 47-24-17</t>
  </si>
  <si>
    <t>SDCL § 47-24-17; Also: Judicial Review - Sale of corporate property SDCL § 47-26-30</t>
  </si>
  <si>
    <t>File with Sec. of State SDCL § 47-25-11; SDCL § 47-24-17</t>
  </si>
  <si>
    <t>SDCL § 47-22-20</t>
  </si>
  <si>
    <t>SDCL § 47-26-6.1</t>
  </si>
  <si>
    <t>Sec. of State SDCL § 47-26-10</t>
  </si>
  <si>
    <t>SDCL § 47-26-16</t>
  </si>
  <si>
    <t>SDCL § 47-26-37</t>
  </si>
  <si>
    <t>SDCL 47-25A</t>
  </si>
  <si>
    <t>SDCL § 47-25A-2</t>
  </si>
  <si>
    <t>SDCL § 47-25A-10; SDCL § 47-25A-20</t>
  </si>
  <si>
    <t>SDCL § 47-26-25</t>
  </si>
  <si>
    <t>Tennessee</t>
  </si>
  <si>
    <t>Yes - T.C.A § 48-101-501 et seq</t>
  </si>
  <si>
    <t>Tennessee Secretary of State http://sos.tn.gov/charitable</t>
  </si>
  <si>
    <t>Public Benefit corps, T. C. A. § 48-62-102</t>
  </si>
  <si>
    <t>Pub. Benefit Corp, T. C. A. § 48-61-107</t>
  </si>
  <si>
    <t>File with Sec. of State Sec. of State, T. C. A. § 48-61-107; Judicial Action - Pub. Benefit Corp (court or AG can approve), T. C. A. § 48-61-107</t>
  </si>
  <si>
    <t>T. C. A. § 48-60-105</t>
  </si>
  <si>
    <t>Pub. Benefit Corp., T. C. A. § 48-64-103</t>
  </si>
  <si>
    <t>Sec of State, T. C. A. § 48-64-104</t>
  </si>
  <si>
    <t>T. C. A. § 48-64-301</t>
  </si>
  <si>
    <t>T. C. A. § 48-64-304</t>
  </si>
  <si>
    <t>T. C. A. § 48-64-202</t>
  </si>
  <si>
    <t>Tenn. Code Ann. §§  48-68-201 – 48-68-211</t>
  </si>
  <si>
    <t>Tenn. Code Ann. § 48-68-203</t>
  </si>
  <si>
    <t>Tenn. Code Ann. § 48-101-506(b)(2)</t>
  </si>
  <si>
    <t>T. C. A. § 48-101-504</t>
  </si>
  <si>
    <t>T. C. A. § 48-101-502(a)(1)</t>
  </si>
  <si>
    <t>T. C. A. § 48-101-502(a)(2) ($30k)</t>
  </si>
  <si>
    <t>All hospitals: T. C. A. § 48-101-502(a)(6)</t>
  </si>
  <si>
    <t>NO (other than educational foundations)</t>
  </si>
  <si>
    <t>T. C. A. § 48-101-502(a)(1) (cooperative scholarship corporations)</t>
  </si>
  <si>
    <t>T. C. A. § 48-101-502(a)(7)</t>
  </si>
  <si>
    <t>T. C. A. § 48-101-504(a)(1)</t>
  </si>
  <si>
    <t>T. C. A. § 48-101-502(a)(5)</t>
  </si>
  <si>
    <t xml:space="preserve">Volunteer firefighters (3), community fairs (4), </t>
  </si>
  <si>
    <t>Tenn. Code Ann. § 29-35-102; 29-35-109</t>
  </si>
  <si>
    <t xml:space="preserve">Texas </t>
  </si>
  <si>
    <t>Only orgs that solicit on behalf of law enforcement, public safety or veterans orgs must register: V.T.C.A., Bus. &amp; C. § 303.052 (requires registration of law enforcement-related orgs with attorney general); V.T.C.A., Occupations Code § 1803.053 (requires registration of public safety orgs with Secretary of State); V.T.C.A., Occupations Code § 1804.053 (requires registration of veteran's orgs with Secretary of State).</t>
  </si>
  <si>
    <t>Texas Attorney General's Office https://www.texasattorneygeneral.gov/cpd/charities-nonprofits-registration-filings</t>
  </si>
  <si>
    <t>Certain mergers: must file with Sec. of State, V.T.C.A., Business Organizations Code § 10.007</t>
  </si>
  <si>
    <t>Sec. of State, V.T.C.A., Business Organizations Code § 3.056</t>
  </si>
  <si>
    <t>V.T.C.A., Business Organizations Code § 11.105</t>
  </si>
  <si>
    <t>V.T.C.A., Business Organizations Code § 11.303</t>
  </si>
  <si>
    <t>V.T.C.A., Business Organizations Code § 11.302</t>
  </si>
  <si>
    <t>V.T.C.A., Business Organizations Code § 11.251</t>
  </si>
  <si>
    <t>*BUT: V.T.C.A., Bus. &amp; C. § 303.052 (requires registration of law enforcement-related orgs with attorney general); V.T.C.A., Occupations Code § 1803.053 (requires registration of public safety orgs with Secretary of State); V.T.C.A., Occupations Code § 1804.053 (requires registration of veteran's orgs with Secretary of State).</t>
  </si>
  <si>
    <t>Veterans orgs are one of the few that are required to register in Texas: V.T.C.A., Occupations Code 1804.053</t>
  </si>
  <si>
    <t>Utah</t>
  </si>
  <si>
    <t>Yes - Utah Code Ann. §§ 13-22-1 to 13-22-23; UT Admin Code R152-22</t>
  </si>
  <si>
    <t>Utah Department of Commerce - Division of Consumer Protection http://consumerprotection.utah.gov/registrations/charities.html</t>
  </si>
  <si>
    <t>File with Div. of Corporations and Commerical Code Utah Code § 16-6a-1103</t>
  </si>
  <si>
    <t>Div. of Corp and Comm. Code Utah Code § 16-6a-1005</t>
  </si>
  <si>
    <t>Div. of Corporations and Commercial Code Utah Code § 16-6a-1403</t>
  </si>
  <si>
    <t>Utah Code § 16-6a-1414</t>
  </si>
  <si>
    <t>Utah Code § 16-6a-1410</t>
  </si>
  <si>
    <t>Utah Code § 13-22-1 et seq.</t>
  </si>
  <si>
    <t>Utah Code § 13-22-8(1)(a)</t>
  </si>
  <si>
    <t>Utah Code § 13-22-8(1)(f), (g)</t>
  </si>
  <si>
    <t>Utah Code § 13-22-8(1)(j)</t>
  </si>
  <si>
    <t>Utah Code § 13-22-8(1)(f)</t>
  </si>
  <si>
    <t>Utah Code § 13-22-8(l)(k)</t>
  </si>
  <si>
    <t>Utah Code § 13-22-5 (also cannot request/promote/advertise solicitations)</t>
  </si>
  <si>
    <t>Utah Code § 13-22-8(1)(d), (e)</t>
  </si>
  <si>
    <t>Utah Code § 13-22-8(1): (b) broadcast media owned or operated by educational institution, gov't entity, or entity organized solely for support of that broadcast media; (c) specifically named individual beneficiaries; (h) media giving org free advertising; (i) volunteer fire department</t>
  </si>
  <si>
    <t>Utah Code Ann. § 75-7-706 ("The settlor, a cotrustee, or a qualified beneficiary may request the court to remove a trustee, or a trustee may be removed by the court on its own initiative")</t>
  </si>
  <si>
    <t xml:space="preserve">Vermont </t>
  </si>
  <si>
    <t>Charitable org not required to register, only paid solicitors to file notice of solicitation with AG;  9 V.S.A. § 2473</t>
  </si>
  <si>
    <t>Vermont Office of the Attorney General: http://ago.vermont.gov/paid-fundraisers/</t>
  </si>
  <si>
    <t>11B V.S.A. § 12.02</t>
  </si>
  <si>
    <t>Pub. Benefit Corp 11 B V.S.A. § 11.02</t>
  </si>
  <si>
    <t>File with Sec. of State 11B V.S.A. § 11.04</t>
  </si>
  <si>
    <t>11B V.S.A. § 10.05</t>
  </si>
  <si>
    <t>Sec. of State 11B V.S.A. § 14.03</t>
  </si>
  <si>
    <t>11B V.S.A. § 14.30</t>
  </si>
  <si>
    <t>11B V.S.A. § 14.33</t>
  </si>
  <si>
    <t>11B V.S.A. § 14.21</t>
  </si>
  <si>
    <t>11B V.S.A. § 14.20</t>
  </si>
  <si>
    <t>Vt. Stat. Ann. tit. 18, § 9420</t>
  </si>
  <si>
    <t>Vt. Stat. Ann. tit. 11B, § 8.10</t>
  </si>
  <si>
    <t>Virginia</t>
  </si>
  <si>
    <t>Yes - VA Code Ann. §§ 57-48 to 57-61.1; VA Code Ann. § 2.2-507.1</t>
  </si>
  <si>
    <t>Virginia Department of Agriculture and Consumer Services: http://www.vdacs.virginia.gov/consumer/</t>
  </si>
  <si>
    <t>File with  State Corp. Comm., VA Code Ann. § 13.1-896</t>
  </si>
  <si>
    <t>File with  State Corp. Comm., VA Code Ann. § 13.1-888</t>
  </si>
  <si>
    <t>File with  State Corp. Comm., VA Code Ann. § 13.1-904</t>
  </si>
  <si>
    <t>VA Code Ann. § 13.1-907, 13.1-915; Va. Code Ann. § 2.2-507.1</t>
  </si>
  <si>
    <t>VA Code Ann. § 13.1-911</t>
  </si>
  <si>
    <t>VA Code Ann. § 13.1-915</t>
  </si>
  <si>
    <t>Va. Code Ann. §§ 55-531 – 55-533</t>
  </si>
  <si>
    <t>Va. Code Ann. § 55-532</t>
  </si>
  <si>
    <t>No, but orgs with over $1 million in revenue may be asked for an audit to receive exemption from sales and use taxes. Va. Code Ann. § 58.1-609.11(C)(4)</t>
  </si>
  <si>
    <t>$ 1 million</t>
  </si>
  <si>
    <t>VA Code Ann. § 57-49</t>
  </si>
  <si>
    <t>VA Code Ann. § 57-48</t>
  </si>
  <si>
    <t>VA Code Ann. § 57-60(A)(3) ($5,000)</t>
  </si>
  <si>
    <t>VA Code Ann. § 57-60(A)(1)</t>
  </si>
  <si>
    <t>Charitable hospitals: VA Code Ann. § 57-60(A)(7)</t>
  </si>
  <si>
    <t>VA Code Ann. § 57-60(A)(8)</t>
  </si>
  <si>
    <t>VA Code Ann. § 57-49(A)</t>
  </si>
  <si>
    <t>VA Code Ann. § 57-60(A)(4) and (A)(8)</t>
  </si>
  <si>
    <t>57-60(A)(2) Fundraising for specific individuals, (A)(6) health area centers, (A)(9) debt management non-profits, (A)(10) agencies on aging,  (A)(11) labor organizations, (A)(12) trade associations, (A)(13) EMS councils,</t>
  </si>
  <si>
    <t>Attorney General may petition to remove a trustee: Va. Code Ann. § 64.2-759</t>
  </si>
  <si>
    <t>Washington</t>
  </si>
  <si>
    <t>Yes - W. R. C. A. § 19.09.020 et seq.; W.A.C. §§ 434-120-100 to 434-120-175</t>
  </si>
  <si>
    <t>Washington Secretary of State https://www.sos.wa.gov/charities/Charitable-Organizations.aspx</t>
  </si>
  <si>
    <t>West's RCWA 24.03.200</t>
  </si>
  <si>
    <t>West's RCWA 24.03.175</t>
  </si>
  <si>
    <t>West's RCWA 24.03.220</t>
  </si>
  <si>
    <t>File with Sec. of State West's RCWA 24.03.245</t>
  </si>
  <si>
    <t>West's RCWA 24.03.250</t>
  </si>
  <si>
    <t>West's RCWA 24.03.295</t>
  </si>
  <si>
    <t>Wash. Rev. Code Ann. §§ 70.45.010 – 70.45.900</t>
  </si>
  <si>
    <t>Wash. Rev. Code Ann. § 70.45.060</t>
  </si>
  <si>
    <t>WAC 434-120-107: yes, but may be waived</t>
  </si>
  <si>
    <t>$ 3 million over the last three years</t>
  </si>
  <si>
    <t>West's RCWA 19.09.010 et seq.</t>
  </si>
  <si>
    <t>RCWA 19.09.020(2)RCWA 19.09.020(2) Religious -Yes Churches - No</t>
  </si>
  <si>
    <t>RCWA 19.09.081(1) ($50k)</t>
  </si>
  <si>
    <t>RCW 11.110</t>
  </si>
  <si>
    <t>West's RCWA 19.09.020(2) (def. includes orgs that solicit or accept contributions)</t>
  </si>
  <si>
    <t>RCWA 19.09.081(2): Fundraising for a specific individual</t>
  </si>
  <si>
    <t>Wash. Rev. Code Ann. § 11.96A.030; Wash. Rev. Code Ann. § 11.110.120</t>
  </si>
  <si>
    <t>West Virginia</t>
  </si>
  <si>
    <t>Yes - W.V.C. §§ 29-19-1 to 29-19-15b</t>
  </si>
  <si>
    <t>West Virginia Secretary of State West Virginia Code §§ 29-19-1 to 29-19-6</t>
  </si>
  <si>
    <t>Sec. of State, W. Va. Code, § 31E-11-1103</t>
  </si>
  <si>
    <t>Sec. of State, W. Va. Code, § 31E-10-1005</t>
  </si>
  <si>
    <t>File with Sec. of State W. Va. Code, § 31E-13-1303</t>
  </si>
  <si>
    <t>W. Va. Code, § 31E-13-1330</t>
  </si>
  <si>
    <t>W. Va. Code, § 31E-13-1333</t>
  </si>
  <si>
    <t>W. Va. Code, § 31E-13-1320</t>
  </si>
  <si>
    <t> W. Va. Code § 29-19-5(a)(6)(A)</t>
  </si>
  <si>
    <t>W. Va. Code, § 29-19-5</t>
  </si>
  <si>
    <t>W. Va. Code, § 29-19-6(5)</t>
  </si>
  <si>
    <t>W. Va. Code, § 29-19-6(7) ($25k)</t>
  </si>
  <si>
    <t>W. Va. Code, § 29-19-6(1)</t>
  </si>
  <si>
    <t>Nonprofit and charitable hospitals: W. Va. Code, § 29-19-6(3)</t>
  </si>
  <si>
    <t>W. Va. Code, § 29-19-5(a)</t>
  </si>
  <si>
    <t>W. Va. Code, § 29-19-6(4)</t>
  </si>
  <si>
    <t>Specified beneficiary, W. Va. Code, § 29-19-6(2); organization with single event to raise money for a named charitable org, W. Va. Code, § 29-19-6(6)</t>
  </si>
  <si>
    <t>AG may petition to remove a trustee: W. Va. Code Ann. § 44D-7-706</t>
  </si>
  <si>
    <t xml:space="preserve">Wisconsin </t>
  </si>
  <si>
    <t>Yes - W.S.A. 202.12</t>
  </si>
  <si>
    <t>Wisconsin Department of Financial Institutions http://www.wdfi.org/charitableorganizations/</t>
  </si>
  <si>
    <t>Dept. of Financial Inst., W.S.A. 181.1105</t>
  </si>
  <si>
    <t>Dept of Financial Inst., W.S.A. 181.1005</t>
  </si>
  <si>
    <t>File with Dept. of Fin. Inst., W.S.A. 181.1403</t>
  </si>
  <si>
    <t>W.S.A. 181.1430</t>
  </si>
  <si>
    <t>File with Dept. of Fin. Inst., W.S.A. 181.1433</t>
  </si>
  <si>
    <t>Dept. of Fin. Inst., W.S.A. 181.1420</t>
  </si>
  <si>
    <t>Wis. Stat. Ann. § 181.1161</t>
  </si>
  <si>
    <t> Wis. Stat. § 202.12</t>
  </si>
  <si>
    <t>Register with the Dept. of Fin. Inst., W.S.A. 202.12</t>
  </si>
  <si>
    <t>W.S.A. 202.12(5)(a)(1)</t>
  </si>
  <si>
    <t>W.S.A. 202.12(5)(a)(3) ($25,000)</t>
  </si>
  <si>
    <t>W.S.A. 202.12(5)(a)(5) and (8)</t>
  </si>
  <si>
    <t>W.S.A. 202.12(5)(a)(7)</t>
  </si>
  <si>
    <t>W.S.A. 202.12(5)(a)(4)</t>
  </si>
  <si>
    <t>W.S.A. 202.12(5)(a)(9)</t>
  </si>
  <si>
    <t>W.S.A. 202.12(1)(a)</t>
  </si>
  <si>
    <t>W.S.A. 202.12(5)(a)(3m)</t>
  </si>
  <si>
    <t>W.S.A. 202.12(5)(a)(2)</t>
  </si>
  <si>
    <t>Specified beneficiary (W.S.A. 202.12(5)(a)(6)</t>
  </si>
  <si>
    <t>Qualified beneficiaries may request removal of a trustee: Wis. Stat. Ann. § 701.0706; AG is a qualified beneficiary: W.S.A. 701.0110</t>
  </si>
  <si>
    <t xml:space="preserve">Wyoming                    </t>
  </si>
  <si>
    <t>Public Benefit and Rel. Orgs (All or substantial amount) [W.S.1977 § 17-19-1202</t>
  </si>
  <si>
    <t>W.S.1977 § 17-19-1202</t>
  </si>
  <si>
    <t>Public Benefit and Rel. Orgs [W.S.1977 § 17-19-1102; W.S.1977 § 17-19-1111]</t>
  </si>
  <si>
    <t>File with Sec. of State - Public Benefit and Rel. Orgs W.S.1977 § 17-19-1111; Court Approval Public Benefit and Rel. Orgs W.S.1977 § 17-19-1102</t>
  </si>
  <si>
    <t>W.S.1977 § 17-19-1005]</t>
  </si>
  <si>
    <t>Public Benefit and Rel. Orgs [W.S.1977 § 17-19-1403</t>
  </si>
  <si>
    <t>File with Sec. of State W.S.1977 W.S.1977 § 17-19-1403; § 17-19-1404</t>
  </si>
  <si>
    <t>W.S.1977 § 17-19-1430</t>
  </si>
  <si>
    <t>W.S.1977 § 17-19-1433</t>
  </si>
  <si>
    <t>[W.S.1977 § 17-19-1421</t>
  </si>
  <si>
    <t>W.S.1977 § 17-19-1420</t>
  </si>
  <si>
    <t>Wyo. Stat. Ann. § 17-19-810</t>
  </si>
  <si>
    <t>Guam</t>
  </si>
  <si>
    <t>Superior Court, 18 G.C.A. § 10107</t>
  </si>
  <si>
    <t>Dept. of Revenue and Taxation, 18 G.C.A. § 9105</t>
  </si>
  <si>
    <t>Amendment of bylaws filed with Dept. of Revenue and Taxation: 18 G.C.A. § 2204</t>
  </si>
  <si>
    <t>Superior Court, Dept. of Revenue and Taxation: 18 G.C.A. § 5102</t>
  </si>
  <si>
    <t>Dept. of Revenue and Taxation: 18 G.C.A. § 4304; Dept. of Revenue and Taxation may also revoke certificate of authority of a foreign corporation: 18 G.C.A. § 7115</t>
  </si>
  <si>
    <t>NONE, but all nonprofits except religious organizations and certain fraternal orgs that do not solicit from the general public must publish annual financial reports in a Guam newspaper of general circulation. 18 G.C.A. § 14102</t>
  </si>
  <si>
    <t>Puerto Rico</t>
  </si>
  <si>
    <t>Department of State: 14 L.P.R.A. § 3858</t>
  </si>
  <si>
    <t>Dept. of State 14 L.P.R.A. § 3736</t>
  </si>
  <si>
    <t>14 L.P.R.A. § 3682</t>
  </si>
  <si>
    <t>14 L.P.R.A. § 3706</t>
  </si>
  <si>
    <t>**</t>
  </si>
  <si>
    <t>14 L.P.R.A. § 3713; 14 L.P.R.A. § 3715</t>
  </si>
  <si>
    <t>Yes: 14 L.P.R.A. § 3851</t>
  </si>
  <si>
    <t>$3 million</t>
  </si>
  <si>
    <t>14 L.P.R.A. § 3858</t>
  </si>
  <si>
    <t>14 L.P.R.A. § 3857</t>
  </si>
  <si>
    <t>14 L.P.R.A. § 3713</t>
  </si>
  <si>
    <t>Northern Mariana Islands</t>
  </si>
  <si>
    <t>Registrar of Corporations: 4 CNMI Code Sec. 4545</t>
  </si>
  <si>
    <t>Registrar of Corporations: 4 CNMI Code Sec. 4516</t>
  </si>
  <si>
    <t>Registrar of Corporations: 4 CNMI Code Sec. 4603</t>
  </si>
  <si>
    <t>4 CNMI Code Sec. 4621</t>
  </si>
  <si>
    <t>Registrar of Corporations: 4 CNMI Code Sec. 4624</t>
  </si>
  <si>
    <t>Registrar of Corporations: 4 CNMI Code Sec. 4611</t>
  </si>
  <si>
    <t>Virgin Islands</t>
  </si>
  <si>
    <t>Lt. Governor, 13 V.I.C. § 251; Filed with District Court, 13 V.I.C. § 251</t>
  </si>
  <si>
    <t>Lt. Governor 13 V.I.C. § 221; Filed with District Court as well, 13 V.I.C. § 221; 13 V.I.C. § 492</t>
  </si>
  <si>
    <t>Lt. Governor, 13 V.I.C. § 497</t>
  </si>
  <si>
    <t>U.S. Attorney: 13 V.I.C. § 288</t>
  </si>
  <si>
    <t>AG can revoke authority to do business: 13 V.I.C. § 751</t>
  </si>
  <si>
    <t>Lt. Gov., U.S. Attorney can revoke authority to do business if org has not filed annual report: 13 V.I.C. § 374</t>
  </si>
  <si>
    <t>U.S. Attorney: 13 V.I.C. § 341</t>
  </si>
  <si>
    <t>American Samoa</t>
  </si>
  <si>
    <t>Treasurer, A.S.C.A. § 30.0174</t>
  </si>
  <si>
    <t>A.S.C.A. § 30.0113</t>
  </si>
  <si>
    <t>Treasurer, A.S.C.A. § 30.0113</t>
  </si>
  <si>
    <t>Governor, A.S.C.A. § 30.0102</t>
  </si>
  <si>
    <t>Model Protection of Charitable Assets Act</t>
  </si>
  <si>
    <t>No, Section 3; BUT Section 10 provides possible authority for cooperation with other offices (like SoS)</t>
  </si>
  <si>
    <t>AG</t>
  </si>
  <si>
    <t>Section 6(a)(3)</t>
  </si>
  <si>
    <t>Section 6(b)</t>
  </si>
  <si>
    <t>Section 6(a)(6)</t>
  </si>
  <si>
    <t>Section 6(a)(1)</t>
  </si>
  <si>
    <t>Section 6(a)(2)</t>
  </si>
  <si>
    <t>Section 6(b): not specific to hospital conversions, but statute requires notice to AG of conversions</t>
  </si>
  <si>
    <t>Yes: Section 4 ("a person is required to register if the person holds, or within the preceding 12 months received, charitable assets with a value in the aggregate exceeding $[50,000]") AND has significant contacts with/within the state</t>
  </si>
  <si>
    <t>Section 4(c)(7)</t>
  </si>
  <si>
    <t>Section 4: under $[50k]</t>
  </si>
  <si>
    <t>Section 4(c)(1)</t>
  </si>
  <si>
    <t>Section 4(c)(2): an organization the primary purpose of which is to influence elections or legislation; Section 4(c)(6): a person that has as its primary activity advocacy on issues of public or governmental policy</t>
  </si>
  <si>
    <t>Wills and Revocable Trusts: Section 4(c)(4): a [personal representative] of a decedent’s estate that holds a charitable asset, during the period of administration of the estate; [and]
Section 4(c)(5) a trustee of a revocable trust that becomes irrevocable because of the settlor’s death, during a period of administration following the settlor’s death not to exceed two years</t>
  </si>
  <si>
    <t>Statute does not limit common law or other authority of AG (Section 3), but does not grant this authortiy. BUT AG must be given notice of the action (Section 7).</t>
  </si>
  <si>
    <t>Connecticut Department of Consumer Protection</t>
  </si>
  <si>
    <t xml:space="preserve">Washington, D.C. </t>
  </si>
  <si>
    <t>*</t>
  </si>
  <si>
    <t>None</t>
  </si>
  <si>
    <t>* Notice to the Attorney General only required if amending to operate for profit. More information on the back (sources) page.</t>
  </si>
  <si>
    <t>* Audits only required under certain circumstances. More information on the back (sources) page.</t>
  </si>
  <si>
    <t>* Registration is only required of specific types of organizations, not all organizations. More information on the back (sources) page.</t>
  </si>
  <si>
    <t>Fundraising</t>
  </si>
  <si>
    <t>Does the state require registration by commercial fundraisers?</t>
  </si>
  <si>
    <t>Does the state require registration by fundraising counsel?</t>
  </si>
  <si>
    <t xml:space="preserve"> *5 R.I. Gen Laws § 53.1-9</t>
  </si>
  <si>
    <t>Does the state oversee commercial-coventuring (e.g. by requiring that the co-venture be registered or by requiring that the charitable organization files the co-venture contract)?</t>
  </si>
  <si>
    <t>Does the state require the fundraisers to provide notice to the regulator before any solicitation campaign (in addition to annual registration and/or filing the contract)?</t>
  </si>
  <si>
    <t>Does the state require specified disclosures to donors?</t>
  </si>
  <si>
    <t>Does the state require a copy of any contract between a charitable organization and a commercial fundraiser or fundraising counsel be filed with the regulator?</t>
  </si>
  <si>
    <t>Does the state require annual financial reporting by commercial fundraisers?</t>
  </si>
  <si>
    <t>Does the state require annual financial reporting by charitable organizations in addition to filing a copy of the 990 with the regulator (if filing 990 is required)?</t>
  </si>
  <si>
    <t>Does the state require bonding of professional fundraisers?</t>
  </si>
  <si>
    <t>A person may not solicit contributions of money or other property for a charitable organization for compensation unless registered with the Department of Law. To register, a paid solicitor shall file a registration statement with the department on a form, or in a format, established by the department and a bond in the amount established by the department. Registration expires on September 1 of each year. To renew a registration statement a paid solicitor shall file a renewal registration statement and evidence that the solicitor’s bond shall be in effect during the renewal period. Any material change in the information in the registration statement shall be reported within seven (7) days after the change occurs. AK ST § 45.68.010</t>
  </si>
  <si>
    <t>"...a professional solicitor shall submit with the application a bond approved by the director in which the professional solicitor is the principal obligor and the State the obligee, in the sum of $25,000, with one or more responsible sureties whose liability in the aggregate at least equals that sum.... The bond remains in place for 5 years after the licensee ceases activity in the State." Me. Stat. tit. 9, § 5008-A(5).</t>
  </si>
  <si>
    <t>The "Front" page of the Legal Compendium displays, for each jurisdiction, whether that jurisdiction’s statute speaks to each individual variable. These yes or no values are links that lead to a separate "Back (sources)" page with sources and citations. To toggle between the two pages, click the appropriate tab in the bottom-left corner of the Excel window.</t>
  </si>
  <si>
    <r>
      <t xml:space="preserve">This research was conducted by a legal team at the Columbia Law School Charities Regulation and Oversight Project as part of a partnership with the Center on Nonprofits and Philanthropy at the Urban Institute. For more information about the research methods used to create the Legal Compendium, please see appendix A of </t>
    </r>
    <r>
      <rPr>
        <i/>
        <sz val="11"/>
        <color rgb="FF000000"/>
        <rFont val="Cabin"/>
      </rPr>
      <t>State Regulation and Enforcement in the Charitable Sector</t>
    </r>
    <r>
      <rPr>
        <sz val="11"/>
        <color rgb="FF000000"/>
        <rFont val="Cabin"/>
      </rPr>
      <t xml:space="preserve">, available at http://urbn.is/2dDcg9l and the methodology section of the following paper: Dietz, Nathan, Putnam Barber, Cindy M. Lott, and Mary Shelly. 2017. “Exploring the Relationship between State Charitable Solicitation Regulations and Fundraising Performance.” </t>
    </r>
    <r>
      <rPr>
        <i/>
        <sz val="11"/>
        <color rgb="FF000000"/>
        <rFont val="Cabin"/>
      </rPr>
      <t>Nonprofit Policy Forum</t>
    </r>
    <r>
      <rPr>
        <sz val="11"/>
        <color rgb="FF000000"/>
        <rFont val="Cabin"/>
      </rPr>
      <t xml:space="preserve"> 8 (2): 183–204. Available at: https://doi.org/10.1515/npf-2017-0009.</t>
    </r>
  </si>
  <si>
    <t>Last Updated Oct. 29, 2019</t>
  </si>
  <si>
    <t>The Legal Compendium is a downloadable Excel spreadsheet with statutory citations showing the following information for each of the 56 jurisdictions featured in this research: the grant of jurisdiction to attorneys general and other state agencies, the registration and reporting requirements applicable to charitable entities and their fundraisers, the oversight responsibilities of state charity regulators in connection with certain transactions involving charitable entities, the obligations of charities to notify the attorney general of those transactions, some enforcement remedies available to charity regulators, and some of the requirements regarding the solicitation of charitable funds.</t>
  </si>
  <si>
    <t>"No person shall act as a professional fund raiser or commercial co-venturer either before he or she registers with the Attorney General, or after the expiration or cancellation of his or her registration and prior to renewal thereof. Applications for registration and renewal shall be in writing, under oath, in the form prescribed by the Attorney General, and shall be accompanied by an annual fee in the amount of one hundred dollars ($100)." Alabama Code § 13A-9-71 (h)</t>
  </si>
  <si>
    <t>"No person shall act as a professional solicitor in the employ of a professional fund raiser who is required to register pursuant to this section before he or she has registered with the Attorney General or after the expiration or cancellation of the registration or any renewal thereof. Application for registration shall be in writing, under oath, in the form prescribed by the Attorney General and shall be accompanied by a fee in the amount of twenty-five dollars ($25).  Registration when effected shall be for a period of one year, or a part thereof, expiring with the 30th day of September and may be renewed upon written application, under oath, in the form prescribed by the Attorney General and the payment of the fee prescribed herein for additional one-year periods. Applications for registration, when filed with the Attorney General, shall become public records in the Office of the Attorney General." Alabama Code § 13A-9-71 (j)</t>
  </si>
  <si>
    <t/>
  </si>
  <si>
    <t>"Every individual in the process of soliciting funds shall identify himself or herself.  If the individual is being paid for soliciting, he or she shall so inform the solicitee of his or her being so paid.  This information shall be disclosed to the solicitee in a clear manner before attempting any solicitations." § 13A-9-71 (p)</t>
  </si>
  <si>
    <t>"All contracts entered into between professional fund raisers or commercial co-venturers and charitable organizations shall be in writing. A true and correct copy of each contract shall be filed by the professional fund raiser or commercial co-venturer with the Attorney General within 10 days after it is executed." Alabama Code § 13A-9-71 (i)</t>
  </si>
  <si>
    <t>Anyone required to register must submit financial statement, and all contracts between fundraisers and organizations must be filed with the Attorney General: Alabama Code § 13A-9-71</t>
  </si>
  <si>
    <t>Financial Statement or 990: Alabama Code § 13A-9-71</t>
  </si>
  <si>
    <t>At the time of application for registration the professional fundraiser or commercial fundraiser shall file with, and have approved by, the Attorney General a bond in the amount of ten thousand dollars ($10,000.00) with one or more sureties. AL ST § 13A-9-71 (h) (1)</t>
  </si>
  <si>
    <t>"A person may not solicit contributions of money or other property for a charitable organization for compensation unless the person is registered with the department." AS 45.68.010 (b)</t>
  </si>
  <si>
    <t>"(4) “paid solicitor” means a person who is required to be registered under AS 45.68.010(b), and includes a person who is employed, procured, or engaged, directly or indirectly, by a paid solicitor to solicit, if the person is compensated; “paid solicitor” does not include
          (A) an attorney licensed to practice law in this or another state, an investment counselor, an insurance company, or a supervised financial institution, to the extent the attorney, investment counselor, insurance company, or supervised financial institution advises the person on whether to make a contribution; or
          (B) a bona fide salaried officer, employee, or volunteer of a charitable organization;" AS 45.68.900</t>
  </si>
  <si>
    <t>AS 45.68.030</t>
  </si>
  <si>
    <t>AS 45.68.020</t>
  </si>
  <si>
    <t>"(a) Within 90 days after a solicitation campaign is completed and, if a solicitation campaign lasts more than one year, on the one-year anniversary of the commencement of the campaign, a paid solicitor shall file with the department a financial report in accordance with this section."  AS 45.68.055</t>
  </si>
  <si>
    <t>Upon request: 9 AAC 12.010 (department may request copy of 990 and/or copy of audited financial statement)</t>
  </si>
  <si>
    <t>A.C.A. § 4-28-407</t>
  </si>
  <si>
    <t>"(a)  A person shall not act as a fund-raising counsel until he or she has first registered with the Secretary of State.
(b)  Applications for registration shall be submitted:
(1)  In writing;
(2)  Under oath;
(3)  In the form prescribed by the Secretary of State; and
(4)  Accompanied by an annual fee in the sum of one hundred dollars ($100).
(c) 
(1)  Registrations are valid for a period of one (1) year.
(2)  Registrations may be renewed upon the filing of a new application and the tendering of the fee previously prescribed for registration."
A.C.A. § 4-28-406</t>
  </si>
  <si>
    <t>"Every charitable organization subject to the registration requirements of this subchapter that agrees to permit a charitable sales promotion to be conducted in its behalf shall obtain a written agreement from the commercial coventurer and file a copy of the agreement with the Secretary of State before the commencement of the charitable sales promotion within this state." A.C.A. § 4-28-408</t>
  </si>
  <si>
    <t>Paid solicitors must file contract for each campaign 15 days before the start of each campaign: A.C.A. § 4-28-407</t>
  </si>
  <si>
    <t>A.C.A. § 4-28-409</t>
  </si>
  <si>
    <t>A.C.A. § 4-28-405</t>
  </si>
  <si>
    <t>Paid solicitors must file financial reports 90 days after end of campaign, or one year after start of campaign (for campaigns lasting longer than one year): A.C.A. § 4-28-407</t>
  </si>
  <si>
    <t xml:space="preserve"> Financial Statement or 990: A.C.A. § 4-28-403</t>
  </si>
  <si>
    <t>An applicant for registration as a paid solicitor at the time of making the application shall file with, and have approved by, the Attorney General a bond in the sum of ten thousand dollars ($10,000), with one (1) or more responsible sureties. AR ST § 4-28-407</t>
  </si>
  <si>
    <t>West's Ann.Cal.Gov.Code § 12599</t>
  </si>
  <si>
    <t>West's Ann.Cal.Gov.Code § 12599.1</t>
  </si>
  <si>
    <t>Required to register with the attorney general unless exempt under 12599.2(b) West's Ann.Cal.Gov.Code § 12599.2</t>
  </si>
  <si>
    <t>"Not less than 10 working days prior to the commencement of each solicitation campaign, event, or service, or not later than commencement of solicitation for solicitations to aid victims of emergency hardship or disasters, a commercial fundraiser for charitable purposes shall file with the Attorney General's Registry of Charitable Trusts a notice on a form prescribed by the Attorney General" West's Ann.Cal.Gov.Code § 12599</t>
  </si>
  <si>
    <t>West's Ann.Cal.Bus.Code § 17510.3; West's Ann.Cal.Gov.Code § 12599</t>
  </si>
  <si>
    <t>990 submitted with renewal application; Separate financial report required if organization "collected more than 50
percent of its annual income and more than one million dollars ($1,000,000) in charitable contributions from donors in this state during the previous calendar year": West's Ann.Cal.Bus. &amp; Prof.Code § 17510.9</t>
  </si>
  <si>
    <t>The commercial fundraiser must submit a $25,000 cash deposit or a bond with the application for registration or renewal. The bond may be in the form of a rider to a larger blanket liability bond. CA GOVT § 12599.5</t>
  </si>
  <si>
    <t>C.R.S. 6-16-104.3</t>
  </si>
  <si>
    <t>Only requires registration if org has custody of the contributions. C.R.S. 6-16-104.3</t>
  </si>
  <si>
    <t>Disclosure requirements apply where " a commercial coventurer reasonably expects that more than one-half of all proceeds of a solicitation campaign will be derived from transactions within the state of Colorado." C.R.S. 6-16-110</t>
  </si>
  <si>
    <t>Paid solicitors must file contract for each campaign 15 days before the start of each campaign: C.R.S. 6-16-104.6</t>
  </si>
  <si>
    <t>C.R.S. 6-16-105</t>
  </si>
  <si>
    <t>At the request of the Secretary of State: C.R.S. 6-16-104.3</t>
  </si>
  <si>
    <t>"Within ninety days after a solicitation campaign has been concluded, and on the anniversary of the commencement of a solicitation campaign lasting more than one year, the professional fundraising consultant shall provide to the charitable organization a financial report of the campaign, including gross proceeds and an itemization of all expenses or disbursements for any purpose. The report shall be signed by the professional fundraising consultant or, if the professional fundraising consultant is not an individual, by an authorized officer or agent of the professional fundraising consultant, who shall certify that the financial report is true and complete to the best of the person's knowledge. The professional fundraising consultant shall provide a copy of the report to the secretary of state upon request."  C.R.S. 6-16-104.3 (9)</t>
  </si>
  <si>
    <t>Financial Statement or 990</t>
  </si>
  <si>
    <t>Yes: before any paid solicitor registered, must file with SoS evidence of a savings account, deposit, or certificate of deposit OR a bond in the amount of $15k; Colo. Rev. Stat. Ann. 6-16-104.6</t>
  </si>
  <si>
    <t>Conn. Gen. Stat. § 21a-190f</t>
  </si>
  <si>
    <t>No registration for counsel not having custody of funds. Contracts must be filed with the Department of Consumer Protection "Each contract between a charitable organization and a fund-raising counsel shall be in writing and shall be filed by the fund-raising counsel with the department at least fifteen days prior to the performance by the fund-raising counsel of any material services pursuant to such contract. Each contract shall be filed in a form prescribed by the commissioner. The contract shall contain such information as will enable the department to identify the services the fund-raising counsel is to provide and the manner of his compensation." Conn. Gen. Stat. § 21a-190e.</t>
  </si>
  <si>
    <t>The agreement must be submitted to the Department of Consumer Protection not less than ten (10) days prior to the commencement of the charitable sales promotion.  Conn. Gen. Stat. § Sec. 21a-190g</t>
  </si>
  <si>
    <t>Paid solicitors must file contract for each campaign 20 days before the start of each campaign: Conn. Gen. Stat. §  21a-190f</t>
  </si>
  <si>
    <t>Paid Solicitors: Conn. Gen. Stat. § Sec. 21a-190f(e)-(f)
Commercial Coventures: Conn. Gen. Stat. § Sec. 21a-190g(c)</t>
  </si>
  <si>
    <t>Paid solicitors must file financial reports 90 days after end of campaign, or one year after start of campiagn (for campaigns lasting longer tham one year): Conn. Gen. Stat. §  21a-190f</t>
  </si>
  <si>
    <t>An applicant for registration or for a renewal of registration as a paid solicitor shall file a bond with the department in which the applicant shall be the principal obligor in the sum of $20,000, with one or more responsible sureties. Conn. Gen. Stat. § 21a-190f</t>
  </si>
  <si>
    <t>No registration requirement, but solicitors must disclose certain information to potential donors: https://revenue.delaware.gov/business-tax-forms/fundraisers-and-charitable-solicitations/
Professional Solicitors are required to retain records and written contracts for 3 years. Del. Code tit. 6, § 2594</t>
  </si>
  <si>
    <t>Del. Code tit. 6, § 2595(b)</t>
  </si>
  <si>
    <t>Statute requires that the professional solicitor keep all contracts with charities for three years:Del. Code tit. 6, § 2594</t>
  </si>
  <si>
    <t>Only must file 990 if nonprofit's activities take place in DE</t>
  </si>
  <si>
    <t>D.C. Code § 44–1703; 16 DCMR § 1304</t>
  </si>
  <si>
    <t>D.C. Code § 44-1705; 16 DCMR § 1306</t>
  </si>
  <si>
    <t>16 DCMR § 1304.3</t>
  </si>
  <si>
    <t>"Each registrant shall, within 30 days after the period for which a certificate of registration has been issued, and within 30 days after a demand therefor by the Mayor, file a report with the Mayor, stating the contributions secured as a result of any solicitation authorized by such certificate and in detail all expenses of or connected with such solicitation, and showing exactly for what use and in what manner all such contributions were or are intended to be dispensed or distributed." D.C. Code § 44-1706; 16 DCMR § 1304</t>
  </si>
  <si>
    <t>"Each registrant shall, within 30 days after the period for which a certificate of registration has been issued, and within 30 days after a demand therefor by the Mayor, file a report with the Mayor, stating the contributions secured as a result of any solicitation authorized by such certificate and in detail all expenses of or connected with such solicitation, and showing exactly for what use and in what manner all such contributions were or are intended to be dispensed or distributed." DC ST § 44-1706</t>
  </si>
  <si>
    <t>Fla. Stat. § 496.410: Registration and duties of professional solicitors; 
Fla. Stat. § 496.4101: Licensure of professional solicitors and certain employees thereof</t>
  </si>
  <si>
    <t>Fla. Stat. § 496.409</t>
  </si>
  <si>
    <t>Fla. Stat. § 496.414</t>
  </si>
  <si>
    <t>West's F.S.A. § 496.410: "No less than 15 days before commencing any solicitation campaign or event, the professional solicitor must file with the department a solicitation notice on a form prescribed by the department."</t>
  </si>
  <si>
    <t>Fla. Stat. § 496.411</t>
  </si>
  <si>
    <t>West's F.S.A. § 496.409; West's F.S.A. § 496.410</t>
  </si>
  <si>
    <t>Paid solicitors must file financial reports 45 days after the end of each campaign or one year after the start of a campaign that lasts longer than one year. West's F.S.A. § 496.410</t>
  </si>
  <si>
    <t>Fla. Stat. § 496.407: Financial Statement
Fla. Stat. § 986.4071: Supplemental financial disclosure required for charities with $1 million in total revenue and spent less than 25 percent of the organization or sponsor’s total annual functional expenses on program service costs
Fla. Stat. § 986.4072: Financial statements for specific disaster relief solicitations are required to be filed quarterly for in-state solicitations  related to a specific disaster or crisis and the organization receives at least $50,000 in contributions</t>
  </si>
  <si>
    <t>YES: Prof. solicitors must have bond of $50k; Fla. Stat. Ann. 496.410</t>
  </si>
  <si>
    <t>O.C.G.A. § 43-17-3</t>
  </si>
  <si>
    <t>No, but if fundraising counsel ever has custody of funds, that person/entity will be considered a paid solicitor who does need to register. O.C.G.A. § 43-17-3</t>
  </si>
  <si>
    <t>"prior to the commencement of the charitable sales promotion within this state, a written agreement from the commercial coventurer which shall be available to the Secretary of State upon request." Final accounting must be maintained by the commercial coventurer for three years.  O.C.G.A. § 43-17-6</t>
  </si>
  <si>
    <t>O.C.G.A. § 43-17-3: "Prior to the commencement of each solicitation campaign the paid solicitor shall file with the Secretary of State a completed “solicitation notice” on forms prescribed by the Secretary of State."</t>
  </si>
  <si>
    <t>O.C.G.A. § 43-17-8</t>
  </si>
  <si>
    <t>Yes, if the paid solicitor at any time has custody or control over the funds and within 90 days after the completion of a solicitation campaign. O.C.G.A. § 43-17-3</t>
  </si>
  <si>
    <t>YES: paid solicitors with physical possession or legal control of contributions must file bond of $10k, Ga. Code Ann. 43-17-4</t>
  </si>
  <si>
    <t>Haw. Rev. Stat. § 467B-12</t>
  </si>
  <si>
    <t>"The commercial co-venturer shall file a copy of the written consent with the department not less than ten days prior to the commencement of the charitable sales promotion within this State." Haw. Rev. Stat. § 467B-5.5</t>
  </si>
  <si>
    <t>Must file each new contract 10 days before start of campaign: Haw. Rev. Stat. Ann. § 467B-12.5 (West)</t>
  </si>
  <si>
    <t>Haw. Rev. Stat. § 467B-1.5 "Professional solicitors; required disclosures."</t>
  </si>
  <si>
    <t xml:space="preserve">Haw. Rev. Stat. § 467B-12.5 </t>
  </si>
  <si>
    <t>Paid solicitors must file financial reports 90 days after end of campaign, or one year after start of campaign (for campaigns lasting longer than one year): Haw. Rev. Stat. Ann. § 467B-2.5 (West)</t>
  </si>
  <si>
    <t>At the time of filing a registration or renewal registration, a professional solicitor must file a bond for $25,000 issued with surety or sureties approved by the attorney general. Haw. Rev. Stat. § 467B-12</t>
  </si>
  <si>
    <t>Not specific to charitable solicitations, but telephone solicitors must "Register with the attorney general at least ten (10) days prior to conducting business in Idaho." Idaho Code Ann. § 48-1004 (West)</t>
  </si>
  <si>
    <t>225 Ill. Comp. Stat. § 460/6</t>
  </si>
  <si>
    <t>225 Ill. Comp. Stat. § 460/6.5: Registration every three years</t>
  </si>
  <si>
    <t>Must file each new contract before start of campaign: 225 Ill. Comp. Stat. § 460/6.5</t>
  </si>
  <si>
    <t>225 Ill. Comp. Stat. § 460/17</t>
  </si>
  <si>
    <t>225 Ill. Comp. Stat. § 460/7</t>
  </si>
  <si>
    <t>http://www.illinoisattorneygeneral.gov/charities/ag990-instructions.pdf</t>
  </si>
  <si>
    <t>If the applicant intends to or does take control or possession of charitable funds, the applicant must file a bond with the Attorney General in the sum of $10,000, with one or more corporate sureties licensed to do business in Illinois. 225 Ill. Comp. Stat. § 460/6</t>
  </si>
  <si>
    <t>Ind. Code § 23-7-8-2: A person may not act as a professional fundraiser consultant or professional solicitor for a charitable organization unless the person has first registered with the division. A person who applies for registration shall disclose the following information while under oath:
(1) The names and addresses of all officers, employees, and agents who are actively involved in fundraising or related activities.
(2) The names and addresses of all persons who own a ten percent (10%) or more interest in the registrant.
(3) A description of any other business related to fundraising conducted by the registrant or any person who owns ten percent (10%) or more interest.
(4) The name or names under which it intends to solicit contributions.
(5) Whether the organization has ever had its registration denied, suspended, revoked, or enjoined by any court or other governmental authority.</t>
  </si>
  <si>
    <t>Indiana Code § 23-7-8-2</t>
  </si>
  <si>
    <t>Ind. Code § 23-7-8-2: "Before beginning a solicitation campaign, a professional solicitor must file a solicitation notice with the division"</t>
  </si>
  <si>
    <t>Ind. Code § 23-7-8-6</t>
  </si>
  <si>
    <t>Ind. Code § 23-7-8-2</t>
  </si>
  <si>
    <t>90 days after end of campaign or 90 days after one year anniversary of the start of a campaign that lasts more than one year: Ind. Code § 23-7-8-2; Also: must keep financial records available for inspection at request: Ind. Code § 23-7-8-5</t>
  </si>
  <si>
    <t>Iowa Code § 13C.2</t>
  </si>
  <si>
    <t>Iowa Code § 13C.2, professional commercial fund-rasier must register with the attorney general, provide the attorney general with a listing of the professional commercial fund-raiser’s clients, and obtain a registration permit from the attorney general before soliciting contributions.</t>
  </si>
  <si>
    <t>Financial disclosure information from the previous year is required at registration.  "In lieu of filing the financial disclosure information at the time of registration, the professional commercial fund-raiser may file a statement with its permit application where it agrees to provide, without cost, the financial disclosure information required to be disclosed pursuant to this subsection to a person or governmental entity requesting the information within one day of the request." Iowa Code § 13C.2</t>
  </si>
  <si>
    <t>Within five days upon request: Iowa Code § 13C.2</t>
  </si>
  <si>
    <t>Kan. Stat. Ann. § 17-1764</t>
  </si>
  <si>
    <t>Kan. Stat. Ann. § 17-1766</t>
  </si>
  <si>
    <t>Professional Fund Raiser Application is filed annually.  The Professional Fund Raiser Operating Statement is filed once the fundraiser enters a contract.  The written contract does not need to be filed, but can be filed with the form.</t>
  </si>
  <si>
    <t>Kan. Stat. Ann. § 17-1763; Kan. Stat. Ann. § 17-1764</t>
  </si>
  <si>
    <t>Financial statement or 990</t>
  </si>
  <si>
    <t>Ky. Rev. Stat. Ann. § 367.652</t>
  </si>
  <si>
    <t>Ky. Rev. Stat. Ann.  § 367.653: professional solicitors must file a "written promotion registration statement with the Attorney General" along with the contract between the fundraiser and the charitable organization at least 14 days before the service pursuant to the contract. I changed this to a "no": Put correctly noted that this document is submitted at the same time as the contract and appears not to necessarily be required with each new solicitation campaign.</t>
  </si>
  <si>
    <t>Ky. Rev. Stat. Ann.  § 367.668</t>
  </si>
  <si>
    <t>Ky. Rev. Stat. Ann.  § 367.653</t>
  </si>
  <si>
    <t>"Within ninety (90) days after the completion of a solicitation campaign or on the anniversary of the commencement of a solicitation campaign lasting more than one (1) year, a professional solicitor shall file with the Attorney General a financial report of the campaign, including gross revenues and an itemization of all expenses incurred." Ky. Rev. Stat. Ann. § 367.658 (West)</t>
  </si>
  <si>
    <t xml:space="preserve"> Only requires 990</t>
  </si>
  <si>
    <t>At the time of filing the registration statement, a professional solicitor must file a full cash or surety bond for $25,000 with the Attorney General. Each registration expires December 31 of the year it was filed and may be renewed by reapplying and paying the prescribed fee. Ky. Rev. Stat. Ann. § 367.652</t>
  </si>
  <si>
    <t>La. Stat. Ann. § 51:1901.1</t>
  </si>
  <si>
    <t>No registration is required, but "A commercial co-venturer shall provide to the department a copy of the final accounting for each charitable sales promotion that it conducts not later than ten days after the department requests it."  La. Stat. Ann. § 1901.2</t>
  </si>
  <si>
    <t>Registration must be done ten days prior to solicitation in the state and is valid for one year. La. Stat. Ann. § 1901.1</t>
  </si>
  <si>
    <t>La. Stat. Ann. § 1904.1</t>
  </si>
  <si>
    <t>At the time the organization is required to register.</t>
  </si>
  <si>
    <t>Not less than ten (10) days prior to doing business in Louisiana, a professional solicitor shall register with the Department of Justice by filing an application, application fee, and bond with the as provided in LSA-R.S. 51:1901.1. LA R.S. 51:1901.1. The bond shall be for twenty-five thousand dollars ($25,000.00) or greater, as prescribed by the department, with one or more corporate sureties licensed to do business in Louisiana. LA R.S. 51:1901.1</t>
  </si>
  <si>
    <t>Me. Stat. tit. 9, § 5008-A</t>
  </si>
  <si>
    <t>Me. Stat. tit. 9, § 5011-A</t>
  </si>
  <si>
    <t>No, but must be kept for three years and must be provided to AG upon request:Me. Stat. tit. 9, § 5009</t>
  </si>
  <si>
    <t>Must file annual fund-raising activity reports,Me. Stat. tit. 9, § 5008-B</t>
  </si>
  <si>
    <t>990s and audited financial statements or a balance sheet. 9 M.R.S.A. § 5005-A; plus must file annual fund-raising activity reports, Me. Stat. tit. 9, § 5005-B</t>
  </si>
  <si>
    <t>Md. Code, Bus. Reg. § 6-301</t>
  </si>
  <si>
    <t>Yes, solicitor must submit fundraising agreement before any solicitation campaign: "Prior to starting a solicitation, a Professional Solicitor is required under Business Regulation Article, §6-502 to submit a fund-raising notice for each fund- raising campaign. The notice requests information concerning the type of fund-raising method to be used and the dates of the solicitation." http://sos.maryland.gov/Charity/Pages/Register-Professional-Solicitor.aspx
Md. Code, Bus. Reg. § 6-502</t>
  </si>
  <si>
    <t>Md. Code, Bus. Reg. § 6-503; Md. Code, Bus. Reg. § 6-504</t>
  </si>
  <si>
    <t>Yes, filed at registration or renewal of the charitable organization</t>
  </si>
  <si>
    <t>Requires both interim and final financial reports</t>
  </si>
  <si>
    <t>Must submit 990s; if contributions between $200k and $500k, must submit a copy of a financial review performed by an independent CPA; if contributions over $500k, requires an independent audit</t>
  </si>
  <si>
    <t>On applying for registration as a professional solicitor, applicant shall execute and submit to the Secretary of State a bond for $25,000, with surety the Secretary of State approves. An applicant for registration as a professional solicitor that submits a $25,000 irrevocable letter of credit to the Secretary of State is not required to submit a surety bond. Md. Code, Bus. Reg. § 6-303</t>
  </si>
  <si>
    <t>Mass. Gen. Laws ch. 68, § 24</t>
  </si>
  <si>
    <t>Mass. Gen. Laws ch. 68, § 23: Solicitation disclosures</t>
  </si>
  <si>
    <t>Mass. Gen. Laws ch. 68, § 22</t>
  </si>
  <si>
    <t>Yes, charities that raise over $200k must file both 990 and an additional financial statement</t>
  </si>
  <si>
    <t>Commercial co-venturers and professional solicitors shall, at the time of making application, file with and have approved by the division a bond in which the applicant shall be the principal obligor in the sum of $25,000 with one or more sureties satisfactory to the division whose liability in the aggregate shall at least equal said sum. Each completed registration shall be valid for one calendar year or a part thereof and may be renewed for additional one-year periods upon written application under oath, the filing of all contracts or agreements, any required bonds and the fee. Mass. Gen. Laws ch. 68, § 24</t>
  </si>
  <si>
    <t>Mich. Comp. Laws § 400.287
Public Safety Solicitations:  Mich. Comp. Laws § 14.304</t>
  </si>
  <si>
    <t>Must submit each fundraising contract before each campaign.</t>
  </si>
  <si>
    <t>Contracts must be kept for 6 years by charitable organization and professional fund raiser.  Mich. Comp. Laws § 400.274</t>
  </si>
  <si>
    <t>Must submit campaign financial statement within 90 days after end of solicitation campaign.</t>
  </si>
  <si>
    <t>Must submit campaign financial statement as well as 990</t>
  </si>
  <si>
    <t>"The applicant when making application, shall file with and have approved by the attorney general a bond in which the applicant shall be the principal obligor, in the sum of $10,000.00."  Mich. Comp. Laws § 400.287
Public Safety Solicitation: The registration [of a professional fundraiser] shall be accompanied by a surety bond in a form satisfactory to the attorney general. The bond shall be in the amount of twenty-five thousand dollars ($25,000.00). The registration shall also be accompanied by a fee in the amount of two hundred dollars ($200.00). MI ST 14.304</t>
  </si>
  <si>
    <t>Minn. Stat. § 309.531</t>
  </si>
  <si>
    <t>Minn. Stat. § 309.531
included in definition of "Professional fund-raiser" in Minn. Stat. § 309.50(6)</t>
  </si>
  <si>
    <t>Solicitor must file both the contract with the charitable org as well as a solicitation notice with the AG before beginning solicitation activities. Minn. Stat. § 309.531; "Professional fundraisers that are involved in soliciting donations in Minnesota must—in addition to registering annually as described above—also submit a “Solicitation Notice” and a “Solicitation Campaign Financial Report” for each solicitation campaign they conduct on behalf of a charity." http://www.ag.state.mn.us/Charity/InfoProfessionalFundRaisers.asp</t>
  </si>
  <si>
    <t>Minn. Stat. § 309.556(2)</t>
  </si>
  <si>
    <t>Minn. Stat. § 309.52(1)(m)</t>
  </si>
  <si>
    <t>Must submit financial report for campaign within 90 days of the end of the campaign or within 90 days after the anniversary of a campaign lasting longer than one year. Minn. Stat. § 309.531</t>
  </si>
  <si>
    <t>Must submit 990 and/or financial statement; if total revenue exceeds $750,000, must submit audited statement: Minn. Stat. § 309.53</t>
  </si>
  <si>
    <t>Yes: if prof. fundraiser has custody or access to contributions, registration statement must include a bond in sum of $20k; Minn. Stat. § 309.531</t>
  </si>
  <si>
    <t>Miss. Code Ann. § 79-11-513</t>
  </si>
  <si>
    <t>Miss. Code Ann. §§ 79-11-504(a); 515 (Rev. 2009);
Mississippi Charities Act Rules, Rule 3.17 Commercial Co-ventures</t>
  </si>
  <si>
    <t>Solicitor must submit both contract and a solicitation campaign notice ten days prior to the performance by the professional fund-raiser or fund-rasing counsel of any service. Miss. Code Ann. § 79-11-515</t>
  </si>
  <si>
    <t>Miss. Code Ann. § 79-11-5</t>
  </si>
  <si>
    <t>Miss. Code Ann. § 79-11-503;
Miss. Code Ann. § 79-11-515</t>
  </si>
  <si>
    <t>Miss. Code Ann. § 79-11-515</t>
  </si>
  <si>
    <t>Miss. Code Ann. § 79-11-507: tiered requirements for financial reporting</t>
  </si>
  <si>
    <t>The professional fund-raiser applicant, at the time of making application, shall file with the State Treasurer and have approved by the Secretary of State a $10,000 bond with one or more corporate sureties licensed to do business in Mississippi. Miss. Code Ann. § 79-11-513</t>
  </si>
  <si>
    <t>Mo. Rev. Stat. § 407.466</t>
  </si>
  <si>
    <t>Mo. Rev. Stat. § 407.469</t>
  </si>
  <si>
    <t>No, but professional solicitors must amend their registration each time they enter into a contract with a new client.</t>
  </si>
  <si>
    <t>But very minimal: registration renewal application asks fundraiser to list each charitable org, amount solicited, and percentage received by fundraiser. https://www.ago.mo.gov/docs/default-source/pdf-forms/profundraiserrenew.pdf?sfvrsn=2</t>
  </si>
  <si>
    <t>Mo. Rev. Stat. § 407.462; https://ago.mo.gov/docs/default-source/forms/charityannualreport.pdf?sfvrsn=2 (includes space to report funds solicited or collected and funds used for fundraising)</t>
  </si>
  <si>
    <t>Nev. Rev. Stat. § 82A.200</t>
  </si>
  <si>
    <t>Only requires 990 (or financial report using good faith estimates if formed within the past year and no 990 available yet).</t>
  </si>
  <si>
    <t>N.H. Rev. Stat. Ann. § 7:28-c</t>
  </si>
  <si>
    <t>N.H. Rev. Stat. Ann. § 7:28-b
Any fundraising counsel must register, file contracts between counsel and the charitable organization, and is subject to final accounting if it has custody of solicited funds.</t>
  </si>
  <si>
    <t>Charitable organization must file a notice of any sales promotion with a commercial co-venturer with the AG and must keep contract available for production at request of the AG. N.H. Rev. Stat. Ann. § 7:28-d</t>
  </si>
  <si>
    <t>Paid solicitors must file a solicitation notice prior to each campaign: N.H. Rev. Stat. § 7:28-c</t>
  </si>
  <si>
    <t>Counsel: N.H. Rev. Stat. Ann. § 7:28-b;
Commercial fundraiser: N.H. Rev. Stat. Ann. § 7:28-c</t>
  </si>
  <si>
    <t>"Within 90 days after a solicitation campaign has been completed, and on the anniversary of the commencement of a solicitation campaign lasting more than one year, the paid solicitor and the charitable trust shall file with the attorney general a joint financial report for the campaign, including gross revenue and an itemization of all expenses incurred." N.H. Rev. Stat. Ann. § 7:28-c
Must keep financial records available for three years and must be presented at request of the Attorney General.</t>
  </si>
  <si>
    <t>Must also file (jointly with any paid solicitor) a financial report for each campaign: N.H. Rev. Stat. § 7:28-c</t>
  </si>
  <si>
    <t>A paid solicitor shall, at the time of making application for registration and renewal of registration, file with and have approved by the attorney general a bond in sum of $20,000, with one or more responsible sureties. N.H. Rev. Stat. Ann. § 7:28-c</t>
  </si>
  <si>
    <t>N.J. Stat. Ann. § 45:17A-27;
N.J. Stat. Ann. § 45:17A-28</t>
  </si>
  <si>
    <t>N.J. Stat. Ann. § 45:17A-27</t>
  </si>
  <si>
    <t>Charitable organization must file a contract of any sales promotion with a commercial co-venturer with the AG ten days prior to the initiation of the charitable sales promotion. N.J. Stat. Ann. § 45:17A-29</t>
  </si>
  <si>
    <t>Must file each contract at least 10 days before the start of any fundraising activity: N.J. Stat. Ann. § 45:17A-27</t>
  </si>
  <si>
    <t>N.J. Stat. Ann. § 45:17A-30</t>
  </si>
  <si>
    <t>"Within 40 days after a solicitation campaign has been completed, or in the case of a campaign lasting more than 12 months, within 40 days of the end of the charitable organization's fiscal year, file with the Attorney General a financial report for the campaign on such forms as the Attorney General may prescribe. " N.J. Stat. Ann. § 45:17A-27</t>
  </si>
  <si>
    <t>http://www.njconsumeraffairs.gov/charities/Pages/charities-registration-forms.aspx</t>
  </si>
  <si>
    <t>If either a fund raising counsel or independent paid fund raiser at any time has or intends to have custody, control, possession or access to a charitable organization's solicited contributions, that fund raising counsel or independent paid fund raiser shall at the time of making application for registration, file with the Attorney General a bond which shall for the initial application be in the sum of twenty thousand dollars ($20,000.00). N.J. Stat. Ann. § 45:17A-27</t>
  </si>
  <si>
    <t>N.M. Stat. § 57-22-6.1</t>
  </si>
  <si>
    <t>Professional Fundraising Counsel that do not directly solicit contributions or have access or control of any funds do not need to register. N.M. Stat. § 57-22-3(F)</t>
  </si>
  <si>
    <t>Contract filed must describe the solicitation campaign. N.M. Stat. § 57-22-6.1</t>
  </si>
  <si>
    <t>N.M. Stat. § 57-22-6.4(D)</t>
  </si>
  <si>
    <t>Fundraiser must report to charity every 6 months and must make those financial reports available to the AG upon request: N.M. Stat. § 57-22-6.4</t>
  </si>
  <si>
    <t>N.M. Stat. § 57-22-6: 990 or financial statement, plus audit if $500k or more</t>
  </si>
  <si>
    <t>A professional fundraiser shall: Register with the attorney general on a from prescribed by the attorney general; File a surety bond with the attorney general; and File with the attorney general a copy of the intended contract between the professional fundraiser and the charitable organization. N.M. Stat. § 57-22-6.1; N.M. Stat. § 57-22-6.2</t>
  </si>
  <si>
    <t>Professional fund-raiser: N.Y. Exec. Law § 173
Professional Solicitor: N.Y. Exec. Law § 173-B</t>
  </si>
  <si>
    <t>N.Y. Exec. Law § 173</t>
  </si>
  <si>
    <t>Contract must be filed at least 15 days before start of fundraising activity. N.Y. Exec. Law § 173-A</t>
  </si>
  <si>
    <t>N.Y. Exec. Law § 174-B</t>
  </si>
  <si>
    <t>N.Y. Exec. Law § 173-A</t>
  </si>
  <si>
    <t>N.Y. Exec. Law § 173-a; also must keep all records available for inspection at request of charity or AG for three years: N.Y. Exec. Law § 173</t>
  </si>
  <si>
    <t>N.Y. Exec. Law § 172-B: tiered financial reporting required</t>
  </si>
  <si>
    <t>A professional fund raiser shall at the time of filing each application for registration or re-registration, file with, and have approved by, the attorney general a bond in the sum of ten thousand dollars ($10,000.00), with one or more sureties. N.Y. Exec. Law § 173</t>
  </si>
  <si>
    <t>Fundraising Consultant: N.C. Gen. Stat. § 131F-15:
Solicitors: N.C. Gen. Stat. § 131F-16</t>
  </si>
  <si>
    <t>N.C. Gen. Stat. § 131F-15</t>
  </si>
  <si>
    <t>Final accounting upon request. "Final Accounting. - A final accounting for each charitable sales promotion or sponsor sales promotion shall be prepared by the coventurer following completion. The final accounting shall be provided to the charitable organization or sponsor on whose behalf the sales promotion was conducted within 10 days after a request by the charitable organization or sponsor. The final accounting shall be kept by the coventurer for a period of three years, unless the coventurer and the charitable organization or sponsor mutually agree that the accounting should be kept by the charitable organization or sponsor instead of the coventurer. A copy of the final accounting shall be provided to the Department no later than 10 days after the Department requests it." N.C. Gen. Stat. § 131F-18</t>
  </si>
  <si>
    <t>Contract must be filed at least 5 days before any solicitation activity. N.C. Gen. Stat. § 131F-15</t>
  </si>
  <si>
    <t>N.C. Gen. Stat. § 131F-17</t>
  </si>
  <si>
    <t>Within 90 days of end of campaign or on one-year anniversary of a campaign lasting longer than a year, must submit financial report. N.C. Gen. Stat. § 131F-16</t>
  </si>
  <si>
    <t>Financial statement or 990: N.C. Gen. Stat. § 131F-6</t>
  </si>
  <si>
    <t>A solicitor shall, at the time of application or renewal of the license, file with and have approved by the Department a bond with a surety authorized to do business in North Carolina. The amount of the bond shall be as set forth in subsection (d) of N.C. Gen. Stat. § 131F-16. In lieu of a bond, a solicitor may submit a certificate of deposit. Unless otherwise provided, any change in any information filed with the Department shall be reported in writing to the Department within seven (7) days after the change occurs.N.C. Gen. Stat. § 131F-16</t>
  </si>
  <si>
    <t>N.D. Cent. Code § 50-22-02.1</t>
  </si>
  <si>
    <t>N.D. Cent. Code § 50-22-02.1
Included in definition of "Professional Fundraiser" N.D. Cent. Code § 50-22-01(6)</t>
  </si>
  <si>
    <t>Contract must be filed within 10 days of execution: N.D. Cent. Code § 50-22-02.1</t>
  </si>
  <si>
    <t>N.D. Cent. Code § 50-22-04</t>
  </si>
  <si>
    <t>The professional fundraiser shall also include, as part of the registration statement, a $20,000 bond, with the professional fundraiser as the principal obligor and one or more responsible sureties. N.D. Cent. Code § 50-22-02.1</t>
  </si>
  <si>
    <t>Ohio Rev. Code § 1716.05: Fundraising Counsel
Ohio Rev. Code § 1716.07: Professional solicitors</t>
  </si>
  <si>
    <t>Only requires registration if org has custody of the contributions.
Ohio Rev. Code § 1716.05
Ohio Rev. Code § 1716.11: whether or not required to register, must maintain records of solicitation for inspection by the attorney general within ten days upon request.</t>
  </si>
  <si>
    <t>Ohio Rev. Code § 1716.09</t>
  </si>
  <si>
    <t>Ohio Rev. Code § 1716.07: must submit "Solicitation Notice"</t>
  </si>
  <si>
    <t>Ohio Rev. Code § 1716.10</t>
  </si>
  <si>
    <t>Ohio Rev. Code § 1716.07;
Contract described in Ohio Rev. Code § 1716.08</t>
  </si>
  <si>
    <t>Within 90 days of end of campaign and on anniversary of campaigns lasting longer that one year. Ohio Rev. Code § 1716.05; Ohio Rev. Code § 1716.07</t>
  </si>
  <si>
    <t>Financial statement or 990, AG may require additional information (by rule). Ohio Rev. Code § 1716.04</t>
  </si>
  <si>
    <t>At the time of making application for registration or renewal of registration the professional solicitor shall file with and have approved by the attorney general a bond in the sum of twenty-five thousand dollars ($25,000.00), with one or more sureties authorized to do business in this state. Ohio Rev. Code § 1716.05; Ohio Rev. Code § 1716.07</t>
  </si>
  <si>
    <t>Professional Fund Raisers: Okla. Stat. tit.18, § 552.7
Professional Solicitors: Okla. Stat. tit.18, § 552. 9</t>
  </si>
  <si>
    <t>Professional Fundraising Counsel that do not directly solicit contributions or have access or control of any funds do not need to register. Okla. Stat. tit.18, § 552.2</t>
  </si>
  <si>
    <t>Okla. Stat. tit.18, § 552.9</t>
  </si>
  <si>
    <t>But must be available at request for inspection by AG for 5 years: Okla. Stat. tit.18, § 552.8</t>
  </si>
  <si>
    <t>Only 990 required</t>
  </si>
  <si>
    <t>Professional fund raising firm: Or. Rev. Stat. § 128.802;
Commercial fund raising firm: Or. Rev. Stat. § 128.821</t>
  </si>
  <si>
    <t>Registration for counsel who advise on direct mail, have access to contributions, or have authority to pay expenses. see https://www.doj.state.or.us/charitable-activities/for-professional-fundraisers/for-professional-fundraisers/</t>
  </si>
  <si>
    <t>Registration: Or. Rev. Stat. § 128.821;
Accounting requirements: Or. Rev. Stat. § 128.848</t>
  </si>
  <si>
    <t>According to Or. Rev. Stat. § 128.804, "Prior to each solicitation campaign to be conducted in this state, where the services of a professional fund raising firm are employed, the firm shall file a completed fund raising notice on forms prescribed by the Attorney General."; Or. Rev. Stat. § 128.826</t>
  </si>
  <si>
    <t>Or. Rev. Stat. § 128.809: Required disclosure of agency by solicitors;
Or. Rev. Stat. § 128.824: Disclosures required in commercial fund raising solicitations</t>
  </si>
  <si>
    <t>Or. Rev. Stat. § 128.826</t>
  </si>
  <si>
    <t>According to Or. Rev. Stat. § 128.812, "Within 90 days after a solicitation campaign has been completed, unless funds are to be collected by the nonprofit beneficiary, the professional fund raising firm shall file with the Attorney General a financial report for the campaign, including gross receipts and all expenditures incurred in the solicitation campaign."; Or. Rev. Stat. § 128.841</t>
  </si>
  <si>
    <t>http://www.doj.state.or.us/charigroup/pdf/2015_web_ct-12.pdf</t>
  </si>
  <si>
    <t>10 Pa. Stat. § 162.9</t>
  </si>
  <si>
    <t>10 Pa. Stat. § 162.8;
Registration Statement, BCO-150, see https://www.dos.pa.gov/BusinessCharities/Charities/RegistrationForms/Documents/Registration%20Forms/Professional%20Fundraising%20Counsel%20Forms/Registration%20Statement,%20BCO-150.pdf</t>
  </si>
  <si>
    <t>Contract must be filed at least 10 days before any solicitation activity/campaign is to begin. 10 Pa. Stat. § 162.8; 10 Pa. Stat. § 162.9</t>
  </si>
  <si>
    <t>10 Pa. Stat. § 162.13</t>
  </si>
  <si>
    <t>10 Pa. Stat. § 162.8; 10 Pa. Stat. § 162.9</t>
  </si>
  <si>
    <t>Must file financial report within 90 days after end of solicitation campaign or on anniversary of campaign lasting more than one year. 10 P.S. § 162.9</t>
  </si>
  <si>
    <t>10 P.S. § 162.5</t>
  </si>
  <si>
    <t>A professional solicitor shall, at the time of making application for registration and renewal of registration, file with and have approved by the department a bond, in the sum of twenty-five thousand ($25,000.00), or a greater amount as prescribed by the regulations of the department and which shall have one (1) or more sureties satisfactory to the department. 10 Pa. Stat. § 162.9</t>
  </si>
  <si>
    <t xml:space="preserve"> Professional Fund Raisers: 5 R.I. Gen Laws § 53.1-8;
Professional solicitor:  5 R.I. Gen Laws § 53.1-10</t>
  </si>
  <si>
    <t>No, contract must be filed within 10 days of execution.  5 R.I. Gen Laws § 53.1-9</t>
  </si>
  <si>
    <t xml:space="preserve"> 5 R.I. Gen Laws § 53.1-12.1</t>
  </si>
  <si>
    <t xml:space="preserve"> 5 R.I. Gen Laws § 53.1-9</t>
  </si>
  <si>
    <t xml:space="preserve"> Accurate books and records must be maintained for 3 years. 5 R.I. Gen. Laws § 53.1-8 
All persons applying for or seeking to renew registration must certify state taxes are paid. 5 R.I. Gen. Laws § 76-2</t>
  </si>
  <si>
    <t xml:space="preserve"> 990 or audited financial statement (if annual income over $500k);  5 R.I. Gen Laws § 53.1-4</t>
  </si>
  <si>
    <t>A professional fundraiser who has access or the ability to access or control funds that are being solicited shall at the time of making application for registration or re-registration, file with, and have approved by, the director a bond in the sum of $10,000, with the filer as the principal obligor and with one or more sureties.  5 R.I. Gen Laws § 53.1-8</t>
  </si>
  <si>
    <t>S.C. Code Ann. § 33-56-110</t>
  </si>
  <si>
    <t>S.C. Code Ann. § 33-56-110: Registration;
*S.C. Code Ann. § 33-56-70: Contract Requirements</t>
  </si>
  <si>
    <t>Yes, must submit contract 10 days before start of solicitation, plus fundraiser must file a Notice of Solicitation. S.C. Code Ann. § 33-56-70</t>
  </si>
  <si>
    <t>S.C. Code Ann. § 33-56-90</t>
  </si>
  <si>
    <t>S.C. Code Ann. § 33-56-70</t>
  </si>
  <si>
    <t>Must file financial report within 90 days after end of solicitation or within 90 days of one-year anniversary of solicitations lasting 90 days. S.C. Code Ann. § 33-56-70</t>
  </si>
  <si>
    <t>990 or financial report; S.C. Code Ann. § 33-56-60</t>
  </si>
  <si>
    <t>At the time of application, a professional solicitor must file with and have approved by the Secretary of State a surety bond, and a list of all professional solicitors operating under the bond. The applicant or its employer must be the principal obligor in the sum of fifteen thousand dollars, with one or more sureties that are satisfactory to the Secretary of State and whose liability in the aggregate as the sureties at least equals that sum, and shall maintain the bond in effect so long as a registration is in effect. S.C. Code Ann. § 33-56-110</t>
  </si>
  <si>
    <t>CML's compendium lists this state as "none" in "Registration Law" column; According to Put's research, only applies to paid telephone solicitors for charitable purposes;
Telephone Solicitations:
S.D. Codified Laws § 37-30-3</t>
  </si>
  <si>
    <t>Solicitor must register with AG at least 30 days before solicitation. S.D. Codified Laws § 37-30-3; 
Attorney general must approve application prior to solicitation with 45 days of receiving application. S.D. Codified Laws § 37-30-4; 
must provide solicitation notice to AG: S.D. Codified Laws § 37-30-6</t>
  </si>
  <si>
    <t>According to Put, must disclose purpose of call within first 30 seconds
"Any telephone solicitation message shall disclose immediately after telephone contact the name of the person, company or organization making the call and the purpose of the call and the goods or services being offered, if any." S.D. Codified Laws § 37-30-36</t>
  </si>
  <si>
    <t>No, but must have a written contract: S.D. Codified Laws § 37-30-7</t>
  </si>
  <si>
    <t>Must file financial report within 90 days after end of solicitation campaign or on anniversary of campaign lasting more than one year. S.D. Codified Laws § 37-30-11</t>
  </si>
  <si>
    <t>Required to maintain records for three years following campaign. S.D. Codified Laws § 37-30-12</t>
  </si>
  <si>
    <t>YES: statute re: telephone solicitation: paid fundraiser must have bond in amount of $20k: S.D. Codified Laws § 37-30-5</t>
  </si>
  <si>
    <t>Tenn. Code Ann. § 48-101-507</t>
  </si>
  <si>
    <t>Tenn. Code Ann. § 48-101-504
"A statement as to whether the organization intends to solicit contributions from the public directly or have such done on its behalf by others and submit a true copy of any contract or agreement with any professional solicitor or any other person who is directly or indirectly involved with the solicitation of contributions;"</t>
  </si>
  <si>
    <t>Yes, professional solicitors must submit a solicitation campaign notice: Tenn. Code Ann. § 48-101-513</t>
  </si>
  <si>
    <t>Tenn. Code Ann. § 48-101-512;
Tenn. Code Ann. § 48-101-513</t>
  </si>
  <si>
    <t>Tenn. Code Ann. § 48-101-507;
Tenn. Code Ann. § 48-101-504
"A statement as to whether the organization intends to solicit contributions from the public directly or have such done on its behalf by others and submit a true copy of any contract or agreement with any professional solicitor or any other person who is directly or indirectly involved with the solicitation of contributions;"</t>
  </si>
  <si>
    <t>Must file financial report within 90 days after end of solicitation campaign or on anniversary of campaign lasting more than one year. Tenn. Code Ann. § 48-101-507;
Tenn. Code Ann. § 48-101-509 requires records be made available upon request</t>
  </si>
  <si>
    <t>In first year, charity must submit quarterly financial reports (Tenn. Code Ann. § 48-101-504), and all charities must submit annual financial statement and audit (if required): Tenn. Code Ann. § 48-101-506</t>
  </si>
  <si>
    <t>No person may act as a professional solicitor for a charitable organization unless the person has first registered with the secretary of state. Registration includes the filing of a complete application, bond and filing fee. The annual registration fee for a professional solicitor is $250.  A bond in the sum of $25,000 must be filed with the registration application and be approved by the secretary of state. Tenn. Code Ann. § 48-101-507</t>
  </si>
  <si>
    <t>According to https://texasattorneygeneral.gov/cpd/charities-nonprofits-registration-filings, commercial fundraisers only need to register if they are soliciting on behalf of public safety organizations. Solicitation on behalf of veterans orgs or law enforcement orgs requires that the solicitor be bonded, but there is no registration requirement.
Tex. Occ. Code § 1804.052: Eligibility to use Solicitor;
Tex. Occ. Code § 1804.054: Solicitor Registration Statement</t>
  </si>
  <si>
    <t>Tex. Occ. Code § 1804.151</t>
  </si>
  <si>
    <t>Only contracts between public safety orgs and their solicitors need be filed: Tex. Occ. Code § 1803.053</t>
  </si>
  <si>
    <t>Solicitors for veterans orgs must submit annual financial report:Tex. Occ. Code § 1804.104</t>
  </si>
  <si>
    <t xml:space="preserve">Veterans orgs must submit an additional report: Tex. Occ. Code § 1804.053; Public safety orgs must specify additional information regarding past and projected future solicitation: Tex. Occ. Code § 1803.053; Law enforcement orgs need only file 990 or financial statement, Tex. Bus. &amp; Com. Code § 303.052 </t>
  </si>
  <si>
    <t>YES: commercial telephone solicitors for law-enforcement charities must post bond with SoS in amount of $50k; Tex. Bus. &amp; Com. Code § 303-059</t>
  </si>
  <si>
    <t>Utah Code § 13-22-9</t>
  </si>
  <si>
    <t>"Every charitable organization which agrees to permit a charitable sales promotion to be conducted by a commercial co-venturer on its behalf shall file with the division a notice of the promotion prior to its commencement within this state. "  Utah Code § 13-22-22</t>
  </si>
  <si>
    <t>Yes, professional fundraisers and consultants must include in registration application method and length of time of solicitation, and must update the regulator with any changes or corrections to the application. Utah Code § 13-22-9</t>
  </si>
  <si>
    <t>Utah Code § 13-22-17</t>
  </si>
  <si>
    <t xml:space="preserve"> 990 and/or financial report required (determined by regulator): Utah Code § 13-22-15</t>
  </si>
  <si>
    <t>Paid fundraisers must file a "notice of solicitation" with the attorney general's office 10 days prior to solicitation
Vt. Stat. Ann. tit. 9, § 2473</t>
  </si>
  <si>
    <t>Vt. Stat. Ann. tit. 9, § 2473: paid fundraiser must file notice of solicitation</t>
  </si>
  <si>
    <t>Vt. Stat. Ann. tit. 9, § 2475</t>
  </si>
  <si>
    <t>Vt. Stat. Ann. tit. 9, § 2473</t>
  </si>
  <si>
    <t>Must submit financial report within 90 days of end of solicitation or 90 days after the anniversary of start of campaign. Vt. Stat. Ann. tit. 9, § 2477</t>
  </si>
  <si>
    <t>The notice of solicitation shall be accompanied by a bond approved by the attorney general in the amount of $20,000. A separate notice of solicitation shall be required to be filed for each separate solicitation campaign. However, only one bond shall be required to be in effect at the same time for any fundraiser, regardless of the number of notices of solicitation filed. Vt. Stat. Ann. tit. 9, § 2473</t>
  </si>
  <si>
    <t>Va. Code Ann. § 57-61</t>
  </si>
  <si>
    <t>Va. Code Ann. § 57-61.2</t>
  </si>
  <si>
    <t>Contracts with professional fundraisers must be filed 10 days before commencement of solicitation. Va. Code Ann. § 57-54</t>
  </si>
  <si>
    <t>Va. Code Ann. § 57-55.2;
Va. Code Ann. § 57-55.3</t>
  </si>
  <si>
    <t>Va. Code Ann. § 57-54</t>
  </si>
  <si>
    <t>Must submit financial report within 90 days of end of solicitation campaign. Va. Code Ann. § 57-61</t>
  </si>
  <si>
    <t xml:space="preserve">Financial statement or 990; Va. Code Ann. § 57-49; BUT "Each charitable organization shall, as a part of its registration statement, compute the percentage that its fund-raising expenses for its preceding fiscal year bore to its support received directly from the public during such year." Va. Code Ann. § 57-58 </t>
  </si>
  <si>
    <t>Each professional solicitor shall, at the time of making application, file with and have approved by the Commissioner a bond in the sum of twenty thousand dollars ($20,000.00) with one or more sureties satisfactory to the Commissioner. Va. Code Ann. § 57-61</t>
  </si>
  <si>
    <t>Wash. Rev. Code § 19.09.068;
Wash. Rev. Code § 19.09.079</t>
  </si>
  <si>
    <t>Must file contract before start of solicitation campaign (form includes dates of solicitation): http://www.sos.wa.gov/_assets/charities/FSC.pdf;
Wash. Rev. Code § 19.09.097</t>
  </si>
  <si>
    <t>Wash. Rev. Code § 19.09.100</t>
  </si>
  <si>
    <t>Wash. Rev. Code § 19.09.097</t>
  </si>
  <si>
    <t>Wash. Rev. Code § 19.09.079; additional financial reporting may be required at request of the AG: Wash. Rev. Code § 19.09.210</t>
  </si>
  <si>
    <t>Does not require orgs to file 990s (as long as compliant with public inspection requirements), but does require orgs to file solicitation report (financial report of all solicitation of previous year) with each application/renewal. Wash. Rev. Code § 19.09.075; additional financial reporting may be required at request of the AG: Wash. Rev. Code § 19.09.210</t>
  </si>
  <si>
    <t>Every commercial fund-raiser must execute a surety bond if it: (a) Directly or indirectly receives contributions from the public on behalf of any charitable organization; (b) Is compensated based upon funds raised or to be raised, number of solicitations made or to be made, or any other similar method; (c) Incurs or is authorized to incur expenses on behalf of the charitable organization; or (d) Has not been registered with the secretary as a commercial fund-raiser for the preceding accounting year. Wash. Rev. Code § 19.09.191</t>
  </si>
  <si>
    <t>W. Va. Code § 29-19-9</t>
  </si>
  <si>
    <t>W. Va. Code § 29-19-8</t>
  </si>
  <si>
    <t>W. Va. Code, § 29-19-5:
W. Va. Code § 29-19-7: contract must be filed with Secretary of State within 10 days after entered</t>
  </si>
  <si>
    <t>No, but: "Each charitable organization, as part of its registration as required in section five of this article, shall file with the secretary of state copies of all documents reflecting the final settlement amounts for a solicitation contract or, in the case of multiple year contracts, documents reflecting the total amount of money, funds or other property raised and expenses incurred by the professional fund-raising counsel or professional solicitor in a fiscal year." W. Va. Code Ann. § 29-19-7 (West)</t>
  </si>
  <si>
    <t>Requires financial statement and 990. W. Va. Code § 29-19-5</t>
  </si>
  <si>
    <t>The applicant shall, at the time of the making of an application, file with and have approved by the secretary of state a bond in the sum of ten thousand dollars ($10,000.00) and which shall have one or more sureties satisfactory to the secretary of state. W. Va. Code § 29-19-9</t>
  </si>
  <si>
    <t>Wis. Stat. § 202.14</t>
  </si>
  <si>
    <t>Wis. Stat. § 202.13: Only requires registration if org has custody of the contributions</t>
  </si>
  <si>
    <t>"the commercial coventurer shall disclose in each advertisement for the charitable sales promotion the dollar amount, or percentage of price, per unit of goods or services purchased or used that will benefit the charitable organization or charitable purpose." Wis. Stat. § 202.15</t>
  </si>
  <si>
    <t>Wis. Stat. § 202.14(3): Must file solicitation notice: http://www.wdfi.org/CharitableOrganizations/forms/dfi-dccs-1941.pdf</t>
  </si>
  <si>
    <t>Wis. Stat. § 202.14(11)</t>
  </si>
  <si>
    <t>Wis. Stat. § 202.13; Wis. Stat. § 202.14</t>
  </si>
  <si>
    <t>Within 90 days of end of campaign or on one-year anniversary of a campaign lasting longer than a year, must submit financial report. Wis. Stat. § 202.13; Wis. Stat. § 202.14</t>
  </si>
  <si>
    <t>Financial statement and 990. Wis. Stat. § 202.12</t>
  </si>
  <si>
    <t>Application for professional fund-raiser, bond and fee required per statute. Professional fund-raiser must report to the department in writing any material changes in information within 7 days after change occurs. Wis. Stat. § 202.14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</si>
</sst>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22" x14ac:knownFonts="1">
    <font>
      <sz val="11"/>
      <color rgb="FF000000"/>
      <name val="Cabin"/>
    </font>
    <font>
      <b/>
      <sz val="11"/>
      <color rgb="FF000000"/>
      <name val="Lato"/>
    </font>
    <font>
      <sz val="11"/>
      <name val="Cabin"/>
    </font>
    <font>
      <b/>
      <i/>
      <sz val="11"/>
      <color rgb="FF000000"/>
      <name val="Lato"/>
    </font>
    <font>
      <b/>
      <sz val="11"/>
      <name val="Lato"/>
    </font>
    <font>
      <sz val="11"/>
      <color rgb="FF000000"/>
      <name val="Lato"/>
    </font>
    <font>
      <sz val="11"/>
      <color rgb="FF252525"/>
      <name val="Lato"/>
    </font>
    <font>
      <u/>
      <sz val="11"/>
      <color rgb="FF3091C4"/>
      <name val="Lato"/>
    </font>
    <font>
      <sz val="11"/>
      <name val="Lato"/>
    </font>
    <font>
      <u/>
      <sz val="11"/>
      <color rgb="FF3091C4"/>
      <name val="Lato"/>
    </font>
    <font>
      <sz val="11"/>
      <color rgb="FF212121"/>
      <name val="Lato"/>
    </font>
    <font>
      <u/>
      <sz val="11"/>
      <color rgb="FF3091C4"/>
      <name val="Lato"/>
    </font>
    <font>
      <u/>
      <sz val="11"/>
      <color rgb="FF3091C4"/>
      <name val="Lato"/>
    </font>
    <font>
      <u/>
      <sz val="11"/>
      <color rgb="FF3091C4"/>
      <name val="Lato"/>
    </font>
    <font>
      <sz val="11"/>
      <color rgb="FF000000"/>
      <name val="-webkit-standard"/>
    </font>
    <font>
      <sz val="11"/>
      <color rgb="FF222222"/>
      <name val="Lato"/>
    </font>
    <font>
      <sz val="11"/>
      <color rgb="FF3091C4"/>
      <name val="Lato"/>
    </font>
    <font>
      <u/>
      <sz val="11"/>
      <color rgb="FF3091C4"/>
      <name val="Lato"/>
    </font>
    <font>
      <u/>
      <sz val="11"/>
      <color rgb="FF3091C4"/>
      <name val="Lato"/>
    </font>
    <font>
      <u/>
      <sz val="11"/>
      <color theme="11"/>
      <name val="Cabin"/>
    </font>
    <font>
      <b/>
      <sz val="11"/>
      <color rgb="FF000000"/>
      <name val="Cabin"/>
    </font>
    <font>
      <i/>
      <sz val="11"/>
      <color rgb="FF000000"/>
      <name val="Cabin"/>
    </font>
  </fonts>
  <fills count="18">
    <fill>
      <patternFill patternType="none"/>
    </fill>
    <fill>
      <patternFill patternType="gray125"/>
    </fill>
    <fill>
      <patternFill patternType="solid">
        <fgColor rgb="FFF0BA1B"/>
        <bgColor rgb="FFF0BA1B"/>
      </patternFill>
    </fill>
    <fill>
      <patternFill patternType="solid">
        <fgColor rgb="FF0096D2"/>
        <bgColor rgb="FF0096D2"/>
      </patternFill>
    </fill>
    <fill>
      <patternFill patternType="solid">
        <fgColor rgb="FF86DCFF"/>
        <bgColor rgb="FF86DCFF"/>
      </patternFill>
    </fill>
    <fill>
      <patternFill patternType="solid">
        <fgColor rgb="FF86DEFF"/>
        <bgColor rgb="FF86DEFF"/>
      </patternFill>
    </fill>
    <fill>
      <patternFill patternType="solid">
        <fgColor rgb="FFD8E8F1"/>
        <bgColor rgb="FFD8E8F1"/>
      </patternFill>
    </fill>
    <fill>
      <patternFill patternType="solid">
        <fgColor rgb="FFBED7F1"/>
        <bgColor rgb="FFBED7F1"/>
      </patternFill>
    </fill>
    <fill>
      <patternFill patternType="solid">
        <fgColor rgb="FFFFE599"/>
        <bgColor rgb="FFFFE599"/>
      </patternFill>
    </fill>
    <fill>
      <patternFill patternType="solid">
        <fgColor rgb="FFFFFFFF"/>
        <bgColor rgb="FFFFFFFF"/>
      </patternFill>
    </fill>
    <fill>
      <patternFill patternType="solid">
        <fgColor rgb="FFFFFF00"/>
        <bgColor indexed="64"/>
      </patternFill>
    </fill>
    <fill>
      <patternFill patternType="solid">
        <fgColor rgb="FF20FFFF"/>
        <bgColor indexed="64"/>
      </patternFill>
    </fill>
    <fill>
      <patternFill patternType="solid">
        <fgColor theme="4" tint="0.79998168889431442"/>
        <bgColor indexed="64"/>
      </patternFill>
    </fill>
    <fill>
      <patternFill patternType="solid">
        <fgColor theme="4" tint="0.79998168889431442"/>
        <bgColor rgb="FFD8E8F1"/>
      </patternFill>
    </fill>
    <fill>
      <patternFill patternType="solid">
        <fgColor rgb="FFFFE28B"/>
        <bgColor indexed="64"/>
      </patternFill>
    </fill>
    <fill>
      <patternFill patternType="solid">
        <fgColor rgb="FFB2CEEE"/>
        <bgColor rgb="FFD8E8F1"/>
      </patternFill>
    </fill>
    <fill>
      <patternFill patternType="solid">
        <fgColor theme="4" tint="0.79998168889431442"/>
        <bgColor rgb="FFBED7F1"/>
      </patternFill>
    </fill>
    <fill>
      <patternFill patternType="solid">
        <fgColor rgb="FFB2CEEE"/>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style="thin">
        <color auto="1"/>
      </right>
      <top style="thin">
        <color auto="1"/>
      </top>
      <bottom/>
      <diagonal/>
    </border>
    <border>
      <left style="thin">
        <color auto="1"/>
      </left>
      <right style="thin">
        <color auto="1"/>
      </right>
      <top style="thin">
        <color auto="1"/>
      </top>
      <bottom/>
      <diagonal/>
    </border>
  </borders>
  <cellStyleXfs count="13">
    <xf numFmtId="0" fontId="0"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cellStyleXfs>
  <cellXfs count="98">
    <xf numFmtId="0" fontId="0" fillId="0" borderId="0" xfId="0" applyFont="1" applyAlignment="1"/>
    <xf numFmtId="0" fontId="1" fillId="2" borderId="1" xfId="0" applyFont="1" applyFill="1" applyBorder="1" applyAlignment="1">
      <alignment horizontal="center" vertical="center"/>
    </xf>
    <xf numFmtId="0" fontId="1" fillId="6" borderId="1" xfId="0" applyFont="1" applyFill="1" applyBorder="1" applyAlignment="1">
      <alignment horizontal="center" vertical="center"/>
    </xf>
    <xf numFmtId="0" fontId="1" fillId="7"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7"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7" fillId="8" borderId="1" xfId="0" applyFont="1" applyFill="1" applyBorder="1" applyAlignment="1">
      <alignment horizontal="center" vertical="top"/>
    </xf>
    <xf numFmtId="0" fontId="5" fillId="8" borderId="1" xfId="0" applyFont="1" applyFill="1" applyBorder="1" applyAlignment="1">
      <alignment horizontal="center" vertical="top"/>
    </xf>
    <xf numFmtId="0" fontId="5" fillId="8" borderId="1" xfId="0" applyFont="1" applyFill="1" applyBorder="1" applyAlignment="1">
      <alignment horizontal="center" vertical="top"/>
    </xf>
    <xf numFmtId="0" fontId="12" fillId="8" borderId="1" xfId="0" applyFont="1" applyFill="1" applyBorder="1" applyAlignment="1">
      <alignment horizontal="center" vertical="top"/>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16" fillId="8" borderId="1" xfId="0" applyFont="1" applyFill="1" applyBorder="1" applyAlignment="1">
      <alignment horizontal="center" vertical="top"/>
    </xf>
    <xf numFmtId="0" fontId="5" fillId="8" borderId="1" xfId="0" applyFont="1" applyFill="1" applyBorder="1" applyAlignment="1">
      <alignment horizontal="center" vertical="top" wrapText="1"/>
    </xf>
    <xf numFmtId="0" fontId="17" fillId="8" borderId="1" xfId="0" applyFont="1" applyFill="1" applyBorder="1" applyAlignment="1">
      <alignment horizontal="center" vertical="top" wrapText="1"/>
    </xf>
    <xf numFmtId="164" fontId="18" fillId="8" borderId="1" xfId="0" applyNumberFormat="1" applyFont="1" applyFill="1" applyBorder="1" applyAlignment="1">
      <alignment horizontal="center" vertical="top"/>
    </xf>
    <xf numFmtId="0" fontId="5" fillId="0" borderId="1" xfId="0" applyFont="1" applyBorder="1" applyAlignment="1"/>
    <xf numFmtId="0" fontId="0" fillId="0" borderId="0" xfId="0" applyFont="1" applyAlignment="1">
      <alignment horizontal="center"/>
    </xf>
    <xf numFmtId="0" fontId="0" fillId="0" borderId="0" xfId="0" applyFont="1" applyAlignment="1">
      <alignment vertical="center"/>
    </xf>
    <xf numFmtId="0" fontId="5" fillId="0" borderId="6" xfId="0" applyFont="1" applyBorder="1" applyAlignment="1">
      <alignment horizontal="center" vertical="center"/>
    </xf>
    <xf numFmtId="0" fontId="0" fillId="0" borderId="7" xfId="0" applyFont="1" applyBorder="1" applyAlignment="1">
      <alignment horizontal="center"/>
    </xf>
    <xf numFmtId="0" fontId="0" fillId="0" borderId="7" xfId="0" applyFont="1" applyBorder="1" applyAlignment="1"/>
    <xf numFmtId="0" fontId="5" fillId="10" borderId="5" xfId="0" applyFont="1" applyFill="1" applyBorder="1" applyAlignment="1">
      <alignment horizontal="center" vertical="center"/>
    </xf>
    <xf numFmtId="0" fontId="0" fillId="10" borderId="7" xfId="0" applyFont="1" applyFill="1" applyBorder="1" applyAlignment="1">
      <alignment horizontal="center"/>
    </xf>
    <xf numFmtId="0" fontId="0" fillId="10" borderId="7" xfId="0" applyFont="1" applyFill="1" applyBorder="1" applyAlignment="1"/>
    <xf numFmtId="0" fontId="4" fillId="2" borderId="8" xfId="0" applyFont="1" applyFill="1" applyBorder="1" applyAlignment="1">
      <alignment horizontal="center" vertical="center" wrapText="1"/>
    </xf>
    <xf numFmtId="0" fontId="7" fillId="8" borderId="8" xfId="0" applyFont="1" applyFill="1" applyBorder="1" applyAlignment="1">
      <alignment horizontal="center" vertical="top"/>
    </xf>
    <xf numFmtId="0" fontId="5" fillId="8" borderId="8" xfId="0" applyFont="1" applyFill="1" applyBorder="1" applyAlignment="1">
      <alignment horizontal="center" vertical="top"/>
    </xf>
    <xf numFmtId="0" fontId="12" fillId="8" borderId="8" xfId="0" applyFont="1" applyFill="1" applyBorder="1" applyAlignment="1">
      <alignment horizontal="center" vertical="top"/>
    </xf>
    <xf numFmtId="0" fontId="5" fillId="10" borderId="9" xfId="0" applyFont="1" applyFill="1" applyBorder="1" applyAlignment="1">
      <alignment horizontal="center" vertical="center"/>
    </xf>
    <xf numFmtId="0" fontId="0" fillId="10" borderId="10" xfId="0" applyFont="1" applyFill="1" applyBorder="1" applyAlignment="1">
      <alignment horizontal="center"/>
    </xf>
    <xf numFmtId="0" fontId="0" fillId="10" borderId="10" xfId="0" applyFont="1" applyFill="1" applyBorder="1" applyAlignment="1"/>
    <xf numFmtId="0" fontId="5" fillId="2" borderId="6" xfId="0" applyFont="1" applyFill="1" applyBorder="1" applyAlignment="1">
      <alignment horizontal="center" vertical="center"/>
    </xf>
    <xf numFmtId="0" fontId="5" fillId="0" borderId="6" xfId="0" applyFont="1" applyBorder="1" applyAlignment="1"/>
    <xf numFmtId="0" fontId="5" fillId="2" borderId="5" xfId="0" applyFont="1" applyFill="1" applyBorder="1" applyAlignment="1">
      <alignment horizontal="center" vertical="center" wrapText="1"/>
    </xf>
    <xf numFmtId="0" fontId="5" fillId="0" borderId="7" xfId="0" applyFont="1" applyBorder="1" applyAlignment="1">
      <alignment horizontal="center" vertical="center"/>
    </xf>
    <xf numFmtId="0" fontId="5" fillId="0" borderId="7" xfId="0" applyFont="1" applyBorder="1" applyAlignment="1"/>
    <xf numFmtId="0" fontId="5" fillId="2" borderId="7" xfId="0" applyFont="1" applyFill="1" applyBorder="1" applyAlignment="1">
      <alignment horizontal="center" vertical="center" wrapText="1"/>
    </xf>
    <xf numFmtId="0" fontId="5" fillId="10" borderId="7" xfId="0" applyFont="1" applyFill="1" applyBorder="1" applyAlignment="1">
      <alignment horizontal="center" vertical="center"/>
    </xf>
    <xf numFmtId="0" fontId="5" fillId="0" borderId="6" xfId="0" applyFont="1" applyBorder="1" applyAlignment="1">
      <alignment horizontal="center" vertical="center" wrapText="1"/>
    </xf>
    <xf numFmtId="0" fontId="1" fillId="2" borderId="5" xfId="0" applyFont="1" applyFill="1" applyBorder="1" applyAlignment="1">
      <alignment horizontal="center" vertical="center"/>
    </xf>
    <xf numFmtId="0" fontId="1" fillId="6" borderId="7" xfId="0" applyFont="1" applyFill="1" applyBorder="1" applyAlignment="1">
      <alignment horizontal="center" vertical="center"/>
    </xf>
    <xf numFmtId="0" fontId="1" fillId="7" borderId="7"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1" fillId="7" borderId="7" xfId="0" applyFont="1" applyFill="1" applyBorder="1" applyAlignment="1">
      <alignment horizontal="center" vertical="center"/>
    </xf>
    <xf numFmtId="0" fontId="4" fillId="2" borderId="5" xfId="0" applyFont="1" applyFill="1" applyBorder="1" applyAlignment="1">
      <alignment horizontal="center" vertical="center" wrapText="1"/>
    </xf>
    <xf numFmtId="0" fontId="5" fillId="0" borderId="7" xfId="0" applyFont="1" applyBorder="1" applyAlignment="1">
      <alignment horizontal="center" vertical="center" wrapText="1"/>
    </xf>
    <xf numFmtId="0" fontId="6" fillId="0" borderId="7" xfId="0" applyFont="1" applyBorder="1" applyAlignment="1">
      <alignment horizontal="center" vertical="center" wrapText="1"/>
    </xf>
    <xf numFmtId="0" fontId="8" fillId="0" borderId="7" xfId="0" applyFont="1" applyBorder="1" applyAlignment="1">
      <alignment horizontal="center" vertical="center" wrapText="1"/>
    </xf>
    <xf numFmtId="0" fontId="0" fillId="0" borderId="7" xfId="0" applyFont="1" applyBorder="1" applyAlignment="1">
      <alignment wrapText="1"/>
    </xf>
    <xf numFmtId="0" fontId="8" fillId="0" borderId="7" xfId="0" applyFont="1" applyBorder="1" applyAlignment="1">
      <alignment horizontal="center" vertical="center"/>
    </xf>
    <xf numFmtId="164" fontId="5" fillId="0" borderId="7" xfId="0" applyNumberFormat="1" applyFont="1" applyBorder="1" applyAlignment="1">
      <alignment horizontal="center" vertical="center"/>
    </xf>
    <xf numFmtId="0" fontId="9" fillId="0" borderId="7" xfId="0" applyFont="1" applyBorder="1" applyAlignment="1">
      <alignment horizontal="center" vertical="center" wrapText="1"/>
    </xf>
    <xf numFmtId="0" fontId="10" fillId="0" borderId="7" xfId="0" applyFont="1" applyBorder="1" applyAlignment="1">
      <alignment horizontal="center" vertical="center" wrapText="1"/>
    </xf>
    <xf numFmtId="0" fontId="5" fillId="9" borderId="7" xfId="0" applyFont="1" applyFill="1" applyBorder="1" applyAlignment="1">
      <alignment horizontal="center" vertical="center" wrapText="1"/>
    </xf>
    <xf numFmtId="0" fontId="5" fillId="0" borderId="7" xfId="0" applyFont="1" applyBorder="1" applyAlignment="1">
      <alignment vertical="center" wrapText="1"/>
    </xf>
    <xf numFmtId="0" fontId="0" fillId="0" borderId="7" xfId="0" applyFont="1" applyFill="1" applyBorder="1" applyAlignment="1">
      <alignment wrapText="1"/>
    </xf>
    <xf numFmtId="0" fontId="11" fillId="0" borderId="7" xfId="0" applyFont="1" applyBorder="1" applyAlignment="1">
      <alignment horizontal="center" vertical="center" wrapText="1"/>
    </xf>
    <xf numFmtId="0" fontId="4" fillId="2" borderId="5" xfId="0" applyFont="1" applyFill="1" applyBorder="1" applyAlignment="1">
      <alignment horizontal="center" vertical="center"/>
    </xf>
    <xf numFmtId="0" fontId="5" fillId="9" borderId="7" xfId="0" applyFont="1" applyFill="1" applyBorder="1" applyAlignment="1">
      <alignment horizontal="center" vertical="center"/>
    </xf>
    <xf numFmtId="0" fontId="13" fillId="0" borderId="7" xfId="0" applyFont="1" applyBorder="1" applyAlignment="1">
      <alignment horizontal="center" vertical="center" wrapText="1"/>
    </xf>
    <xf numFmtId="0" fontId="14" fillId="0" borderId="7" xfId="0" applyFont="1" applyBorder="1" applyAlignment="1"/>
    <xf numFmtId="0" fontId="5" fillId="0" borderId="7" xfId="0" applyFont="1" applyBorder="1" applyAlignment="1">
      <alignment horizontal="center" vertical="center" shrinkToFit="1"/>
    </xf>
    <xf numFmtId="0" fontId="6" fillId="0" borderId="7" xfId="0" applyFont="1" applyBorder="1" applyAlignment="1">
      <alignment horizontal="center" vertical="center"/>
    </xf>
    <xf numFmtId="0" fontId="15" fillId="0" borderId="7" xfId="0" applyFont="1" applyBorder="1" applyAlignment="1">
      <alignment horizontal="center" vertical="center"/>
    </xf>
    <xf numFmtId="0" fontId="8" fillId="9" borderId="7" xfId="0" applyFont="1" applyFill="1" applyBorder="1" applyAlignment="1">
      <alignment horizontal="center" vertical="center" wrapText="1"/>
    </xf>
    <xf numFmtId="0" fontId="5" fillId="2" borderId="5" xfId="0" applyFont="1" applyFill="1" applyBorder="1" applyAlignment="1">
      <alignment horizontal="center" vertical="center"/>
    </xf>
    <xf numFmtId="0" fontId="0" fillId="0" borderId="0" xfId="0" applyFont="1" applyAlignment="1">
      <alignment wrapText="1"/>
    </xf>
    <xf numFmtId="0" fontId="1" fillId="12" borderId="5" xfId="0" applyFont="1" applyFill="1" applyBorder="1" applyAlignment="1">
      <alignment horizontal="center" vertical="center" wrapText="1"/>
    </xf>
    <xf numFmtId="0" fontId="20" fillId="12" borderId="7"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5" fillId="14" borderId="5" xfId="0" applyFont="1" applyFill="1" applyBorder="1" applyAlignment="1">
      <alignment horizontal="center" vertical="center"/>
    </xf>
    <xf numFmtId="0" fontId="0" fillId="14" borderId="7" xfId="0" applyFont="1" applyFill="1" applyBorder="1" applyAlignment="1">
      <alignment horizontal="center"/>
    </xf>
    <xf numFmtId="0" fontId="0" fillId="14" borderId="7" xfId="0" applyFont="1" applyFill="1" applyBorder="1" applyAlignment="1"/>
    <xf numFmtId="0" fontId="0" fillId="14" borderId="10" xfId="0" applyFont="1" applyFill="1" applyBorder="1" applyAlignment="1"/>
    <xf numFmtId="0" fontId="5" fillId="14" borderId="7" xfId="0" applyFont="1" applyFill="1" applyBorder="1" applyAlignment="1">
      <alignment horizontal="center" vertical="center"/>
    </xf>
    <xf numFmtId="0" fontId="1" fillId="11" borderId="5" xfId="0" applyFont="1" applyFill="1" applyBorder="1" applyAlignment="1">
      <alignment horizontal="center" vertical="center"/>
    </xf>
    <xf numFmtId="0" fontId="1" fillId="11" borderId="7" xfId="0" applyFont="1" applyFill="1" applyBorder="1" applyAlignment="1">
      <alignment horizontal="center" vertical="center"/>
    </xf>
    <xf numFmtId="0" fontId="1" fillId="3" borderId="2" xfId="0" applyFont="1" applyFill="1" applyBorder="1" applyAlignment="1">
      <alignment horizontal="center" vertical="center"/>
    </xf>
    <xf numFmtId="0" fontId="2" fillId="0" borderId="3" xfId="0" applyFont="1" applyBorder="1"/>
    <xf numFmtId="0" fontId="1" fillId="4" borderId="2" xfId="0" applyFont="1" applyFill="1" applyBorder="1" applyAlignment="1">
      <alignment horizontal="center" vertical="center"/>
    </xf>
    <xf numFmtId="0" fontId="2" fillId="0" borderId="4" xfId="0" applyFont="1" applyBorder="1"/>
    <xf numFmtId="0" fontId="1" fillId="5" borderId="2" xfId="0" applyFont="1" applyFill="1" applyBorder="1" applyAlignment="1">
      <alignment horizontal="center" vertical="center"/>
    </xf>
    <xf numFmtId="0" fontId="1" fillId="3" borderId="7" xfId="0" applyFont="1" applyFill="1" applyBorder="1" applyAlignment="1">
      <alignment horizontal="center" vertical="center"/>
    </xf>
    <xf numFmtId="0" fontId="2" fillId="0" borderId="7" xfId="0" applyFont="1" applyBorder="1"/>
    <xf numFmtId="0" fontId="1" fillId="4" borderId="7" xfId="0" applyFont="1" applyFill="1" applyBorder="1" applyAlignment="1">
      <alignment horizontal="center" vertical="center"/>
    </xf>
    <xf numFmtId="0" fontId="1" fillId="5" borderId="7" xfId="0" applyFont="1" applyFill="1" applyBorder="1" applyAlignment="1">
      <alignment horizontal="center" vertical="center"/>
    </xf>
    <xf numFmtId="0" fontId="1" fillId="15" borderId="7" xfId="0" applyFont="1" applyFill="1" applyBorder="1" applyAlignment="1">
      <alignment horizontal="center" vertical="center" wrapText="1"/>
    </xf>
    <xf numFmtId="0" fontId="1" fillId="16" borderId="7" xfId="0" applyFont="1" applyFill="1" applyBorder="1" applyAlignment="1">
      <alignment horizontal="center" vertical="center" wrapText="1"/>
    </xf>
    <xf numFmtId="0" fontId="1" fillId="17" borderId="7" xfId="0" applyFont="1" applyFill="1" applyBorder="1" applyAlignment="1">
      <alignment horizontal="center" vertical="center" wrapText="1"/>
    </xf>
    <xf numFmtId="0" fontId="1" fillId="12" borderId="7" xfId="0" applyFont="1" applyFill="1" applyBorder="1" applyAlignment="1">
      <alignment horizontal="center" vertical="center" wrapText="1"/>
    </xf>
  </cellXfs>
  <cellStyles count="13">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tabSelected="1" workbookViewId="0">
      <selection activeCell="A7" sqref="A7"/>
    </sheetView>
  </sheetViews>
  <sheetFormatPr baseColWidth="10" defaultRowHeight="15" x14ac:dyDescent="0"/>
  <cols>
    <col min="1" max="1" width="74.375" customWidth="1"/>
  </cols>
  <sheetData>
    <row r="1" spans="1:1" ht="105">
      <c r="A1" s="74" t="s">
        <v>1100</v>
      </c>
    </row>
    <row r="3" spans="1:1" ht="60">
      <c r="A3" s="74" t="s">
        <v>1097</v>
      </c>
    </row>
    <row r="5" spans="1:1" ht="120">
      <c r="A5" s="74" t="s">
        <v>1098</v>
      </c>
    </row>
    <row r="7" spans="1:1">
      <c r="A7" t="s">
        <v>1099</v>
      </c>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V1000"/>
  <sheetViews>
    <sheetView workbookViewId="0">
      <pane xSplit="1" ySplit="2" topLeftCell="B3" activePane="bottomRight" state="frozen"/>
      <selection pane="topRight" activeCell="B1" sqref="B1"/>
      <selection pane="bottomLeft" activeCell="A3" sqref="A3"/>
      <selection pane="bottomRight" activeCell="A2" sqref="A2"/>
    </sheetView>
  </sheetViews>
  <sheetFormatPr baseColWidth="10" defaultColWidth="15.125" defaultRowHeight="15" customHeight="1" x14ac:dyDescent="0"/>
  <cols>
    <col min="1" max="1" width="16.125" customWidth="1"/>
    <col min="2" max="2" width="18.625" customWidth="1"/>
    <col min="3" max="3" width="32" customWidth="1"/>
    <col min="4" max="4" width="22.5" customWidth="1"/>
    <col min="5" max="5" width="18" customWidth="1"/>
    <col min="6" max="6" width="18.625" customWidth="1"/>
    <col min="7" max="8" width="18" customWidth="1"/>
    <col min="9" max="9" width="33.125" customWidth="1"/>
    <col min="10" max="10" width="12.5" customWidth="1"/>
    <col min="11" max="11" width="11.625" customWidth="1"/>
    <col min="12" max="12" width="12.625" customWidth="1"/>
    <col min="13" max="13" width="10.875" customWidth="1"/>
    <col min="14" max="14" width="10.25" customWidth="1"/>
    <col min="15" max="15" width="12.125" customWidth="1"/>
    <col min="16" max="16" width="13.25" customWidth="1"/>
    <col min="17" max="17" width="16.875" customWidth="1"/>
    <col min="18" max="20" width="15.5" customWidth="1"/>
    <col min="21" max="21" width="19" customWidth="1"/>
    <col min="22" max="34" width="15.5" customWidth="1"/>
    <col min="35" max="38" width="12.625" customWidth="1"/>
    <col min="39" max="39" width="10.625" customWidth="1"/>
    <col min="40" max="40" width="13.625" bestFit="1" customWidth="1"/>
    <col min="41" max="42" width="15.125" style="22"/>
  </cols>
  <sheetData>
    <row r="1" spans="1:48">
      <c r="A1" s="1" t="s">
        <v>0</v>
      </c>
      <c r="B1" s="85" t="s">
        <v>1</v>
      </c>
      <c r="C1" s="86"/>
      <c r="D1" s="87" t="s">
        <v>2</v>
      </c>
      <c r="E1" s="88"/>
      <c r="F1" s="88"/>
      <c r="G1" s="88"/>
      <c r="H1" s="88"/>
      <c r="I1" s="86"/>
      <c r="J1" s="85" t="s">
        <v>3</v>
      </c>
      <c r="K1" s="88"/>
      <c r="L1" s="88"/>
      <c r="M1" s="88"/>
      <c r="N1" s="88"/>
      <c r="O1" s="86"/>
      <c r="P1" s="87" t="s">
        <v>4</v>
      </c>
      <c r="Q1" s="88"/>
      <c r="R1" s="88"/>
      <c r="S1" s="86"/>
      <c r="T1" s="85" t="s">
        <v>5</v>
      </c>
      <c r="U1" s="86"/>
      <c r="V1" s="89" t="s">
        <v>6</v>
      </c>
      <c r="W1" s="88"/>
      <c r="X1" s="88"/>
      <c r="Y1" s="88"/>
      <c r="Z1" s="88"/>
      <c r="AA1" s="88"/>
      <c r="AB1" s="88"/>
      <c r="AC1" s="88"/>
      <c r="AD1" s="88"/>
      <c r="AE1" s="88"/>
      <c r="AF1" s="88"/>
      <c r="AG1" s="88"/>
      <c r="AH1" s="88"/>
      <c r="AI1" s="88"/>
      <c r="AJ1" s="88"/>
      <c r="AK1" s="86"/>
      <c r="AL1" s="85" t="s">
        <v>9</v>
      </c>
      <c r="AM1" s="86"/>
      <c r="AN1" s="83" t="s">
        <v>1084</v>
      </c>
      <c r="AO1" s="84"/>
      <c r="AP1" s="84"/>
      <c r="AQ1" s="84"/>
      <c r="AR1" s="84"/>
      <c r="AS1" s="84"/>
      <c r="AT1" s="84"/>
      <c r="AU1" s="84"/>
      <c r="AV1" s="84"/>
    </row>
    <row r="2" spans="1:48" s="23" customFormat="1" ht="165">
      <c r="A2" s="1"/>
      <c r="B2" s="2" t="s">
        <v>10</v>
      </c>
      <c r="C2" s="3" t="s">
        <v>11</v>
      </c>
      <c r="D2" s="4" t="s">
        <v>12</v>
      </c>
      <c r="E2" s="4" t="s">
        <v>13</v>
      </c>
      <c r="F2" s="5" t="s">
        <v>14</v>
      </c>
      <c r="G2" s="5" t="s">
        <v>15</v>
      </c>
      <c r="H2" s="4" t="s">
        <v>16</v>
      </c>
      <c r="I2" s="4" t="s">
        <v>17</v>
      </c>
      <c r="J2" s="3" t="s">
        <v>18</v>
      </c>
      <c r="K2" s="3" t="s">
        <v>19</v>
      </c>
      <c r="L2" s="6" t="s">
        <v>20</v>
      </c>
      <c r="M2" s="6" t="s">
        <v>21</v>
      </c>
      <c r="N2" s="3" t="s">
        <v>22</v>
      </c>
      <c r="O2" s="3" t="s">
        <v>23</v>
      </c>
      <c r="P2" s="6" t="s">
        <v>24</v>
      </c>
      <c r="Q2" s="3" t="s">
        <v>25</v>
      </c>
      <c r="R2" s="3" t="s">
        <v>26</v>
      </c>
      <c r="S2" s="6" t="s">
        <v>27</v>
      </c>
      <c r="T2" s="2" t="s">
        <v>28</v>
      </c>
      <c r="U2" s="7" t="s">
        <v>29</v>
      </c>
      <c r="V2" s="3" t="s">
        <v>30</v>
      </c>
      <c r="W2" s="6" t="s">
        <v>31</v>
      </c>
      <c r="X2" s="6" t="s">
        <v>32</v>
      </c>
      <c r="Y2" s="6" t="s">
        <v>33</v>
      </c>
      <c r="Z2" s="6" t="s">
        <v>34</v>
      </c>
      <c r="AA2" s="2" t="s">
        <v>35</v>
      </c>
      <c r="AB2" s="6" t="s">
        <v>36</v>
      </c>
      <c r="AC2" s="2" t="s">
        <v>37</v>
      </c>
      <c r="AD2" s="6" t="s">
        <v>38</v>
      </c>
      <c r="AE2" s="6" t="s">
        <v>39</v>
      </c>
      <c r="AF2" s="6" t="s">
        <v>40</v>
      </c>
      <c r="AG2" s="6" t="s">
        <v>41</v>
      </c>
      <c r="AH2" s="6" t="s">
        <v>42</v>
      </c>
      <c r="AI2" s="6" t="s">
        <v>43</v>
      </c>
      <c r="AJ2" s="6" t="s">
        <v>44</v>
      </c>
      <c r="AK2" s="77" t="s">
        <v>45</v>
      </c>
      <c r="AL2" s="7" t="s">
        <v>46</v>
      </c>
      <c r="AM2" s="3" t="s">
        <v>47</v>
      </c>
      <c r="AN2" s="75" t="s">
        <v>1085</v>
      </c>
      <c r="AO2" s="76" t="s">
        <v>1086</v>
      </c>
      <c r="AP2" s="76" t="s">
        <v>1088</v>
      </c>
      <c r="AQ2" s="76" t="s">
        <v>1089</v>
      </c>
      <c r="AR2" s="76" t="s">
        <v>1090</v>
      </c>
      <c r="AS2" s="76" t="s">
        <v>1091</v>
      </c>
      <c r="AT2" s="76" t="s">
        <v>1092</v>
      </c>
      <c r="AU2" s="76" t="s">
        <v>1093</v>
      </c>
      <c r="AV2" s="76" t="s">
        <v>1094</v>
      </c>
    </row>
    <row r="3" spans="1:48">
      <c r="A3" s="8" t="s">
        <v>48</v>
      </c>
      <c r="B3" s="11" t="str">
        <f>HYPERLINK("[Updated SCRtablesfrontback 12_02_2015.xlsx]'Back(Sources)'!B3","No")</f>
        <v>No</v>
      </c>
      <c r="C3" s="12"/>
      <c r="D3" s="11" t="str">
        <f>HYPERLINK("[Updated SCRtablesfrontback 12_02_2015.xlsx]'Back(Sources)'!D3","No")</f>
        <v>No</v>
      </c>
      <c r="E3" s="11" t="str">
        <f>HYPERLINK("[Updated SCRtablesfrontback 12_02_2015.xlsx]'Back(Sources)'!E3","No")</f>
        <v>No</v>
      </c>
      <c r="F3" s="11" t="str">
        <f>HYPERLINK("[Updated SCRtablesfrontback 12_02_2015.xlsx]'Back(Sources)'!F3","No")</f>
        <v>No</v>
      </c>
      <c r="G3" s="11" t="str">
        <f>HYPERLINK("[Updated SCRtablesfrontback 12_02_2015.xlsx]'Back(Sources)'!G3","Yes")</f>
        <v>Yes</v>
      </c>
      <c r="H3" s="11" t="str">
        <f>HYPERLINK("[Updated SCRtablesfrontback 12_02_2015.xlsx]'Back(Sources)'!H3","No")</f>
        <v>No</v>
      </c>
      <c r="I3" s="11" t="str">
        <f>HYPERLINK("[Updated SCRtablesfrontback 12_02_2015.xlsx]'Back(Sources)'!I3","Yes")</f>
        <v>Yes</v>
      </c>
      <c r="J3" s="11" t="str">
        <f>HYPERLINK("[Updated SCRtablesfrontback 12_02_2015.xlsx]'Back(Sources)'!J3","No")</f>
        <v>No</v>
      </c>
      <c r="K3" s="11" t="str">
        <f>HYPERLINK("[Updated SCRtablesfrontback 12_02_2015.xlsx]'Back(Sources)'!K3","Yes")</f>
        <v>Yes</v>
      </c>
      <c r="L3" s="11" t="str">
        <f>HYPERLINK("[Updated SCRtablesfrontback 12_02_2015.xlsx]'Back(Sources)'!L3","Yes")</f>
        <v>Yes</v>
      </c>
      <c r="M3" s="11" t="str">
        <f>HYPERLINK("[Updated SCRtablesfrontback 12_02_2015.xlsx]'Back(Sources)'!M3","Yes")</f>
        <v>Yes</v>
      </c>
      <c r="N3" s="11" t="str">
        <f>HYPERLINK("[Updated SCRtablesfrontback 12_02_2015.xlsx]'Back(Sources)'!L3","N/A")</f>
        <v>N/A</v>
      </c>
      <c r="O3" s="11" t="str">
        <f>HYPERLINK("[Updated SCRtablesfrontback 12_02_2015.xlsx]'Back(Sources)'!O3","N/A")</f>
        <v>N/A</v>
      </c>
      <c r="P3" s="11" t="str">
        <f>HYPERLINK("[Updated SCRtablesfrontback 12_02_2015.xlsx]'Back(Sources)'!P3","No")</f>
        <v>No</v>
      </c>
      <c r="Q3" s="11" t="str">
        <f>HYPERLINK("[Updated SCRtablesfrontback 12_02_2015.xlsx]'Back(Sources)'!Q3","N/A")</f>
        <v>N/A</v>
      </c>
      <c r="R3" s="11" t="str">
        <f>HYPERLINK("[Updated SCRtablesfrontback 12_02_2015.xlsx]'Back(Sources)'!R3","N/A")</f>
        <v>N/A</v>
      </c>
      <c r="S3" s="11" t="str">
        <f>HYPERLINK("[Updated SCRtablesfrontback 12_02_2015.xlsx]'Back(Sources)'!S3","N/A")</f>
        <v>N/A</v>
      </c>
      <c r="T3" s="11" t="str">
        <f>HYPERLINK("[Updated SCRtablesfrontback 12_02_2015.xlsx]'Back(Sources)'!T3","No")</f>
        <v>No</v>
      </c>
      <c r="U3" s="13" t="s">
        <v>58</v>
      </c>
      <c r="V3" s="11" t="str">
        <f>HYPERLINK("[Updated SCRtablesfrontback 12_02_2015.xlsx]'Back(Sources)'!V3","Yes")</f>
        <v>Yes</v>
      </c>
      <c r="W3" s="11" t="str">
        <f>HYPERLINK("[Updated SCRtablesfrontback 12_02_2015.xlsx]'Back(Sources)'!W3","Yes")</f>
        <v>Yes</v>
      </c>
      <c r="X3" s="11" t="str">
        <f>HYPERLINK("[Updated SCRtablesfrontback 12_02_2015.xlsx]'Back(Sources)'!X3","Yes")</f>
        <v>Yes</v>
      </c>
      <c r="Y3" s="11" t="str">
        <f>HYPERLINK("[Updated SCRtablesfrontback 12_02_2015.xlsx]'Back(Sources)'!Y3","Yes")</f>
        <v>Yes</v>
      </c>
      <c r="Z3" s="11" t="str">
        <f>HYPERLINK("[Updated SCRtablesfrontback 12_02_2015.xlsx]'Back(Sources)'!Z3","No")</f>
        <v>No</v>
      </c>
      <c r="AA3" s="11" t="str">
        <f>HYPERLINK("[Updated SCRtablesfrontback 12_02_2015.xlsx]'Back(Sources)'!AA3","No")</f>
        <v>No</v>
      </c>
      <c r="AB3" s="11" t="str">
        <f>HYPERLINK("[Updated SCRtablesfrontback 12_02_2015.xlsx]'Back(Sources)'!AB3","Yes")</f>
        <v>Yes</v>
      </c>
      <c r="AC3" s="11" t="str">
        <f>HYPERLINK("[Updated SCRtablesfrontback 12_02_2015.xlsx]'Back(Sources)'!AC3","No")</f>
        <v>No</v>
      </c>
      <c r="AD3" s="11" t="str">
        <f>HYPERLINK("[Updated SCRtablesfrontback 12_02_2015.xlsx]'Back(Sources)'!AD3","No")</f>
        <v>No</v>
      </c>
      <c r="AE3" s="11" t="str">
        <f>HYPERLINK("[Updated SCRtablesfrontback 12_02_2015.xlsx]'Back(Sources)'!AE3","No")</f>
        <v>No</v>
      </c>
      <c r="AF3" s="11" t="str">
        <f>HYPERLINK("[Updated SCRtablesfrontback 12_02_2015.xlsx]'Back(Sources)'!AF3","No")</f>
        <v>No</v>
      </c>
      <c r="AG3" s="11" t="str">
        <f>HYPERLINK("[Updated SCRtablesfrontback 12_02_2015.xlsx]'Back(Sources)'!AG3","No")</f>
        <v>No</v>
      </c>
      <c r="AH3" s="11" t="str">
        <f>HYPERLINK("[Updated SCRtablesfrontback 12_02_2015.xlsx]'Back(Sources)'!AH3","Yes")</f>
        <v>Yes</v>
      </c>
      <c r="AI3" s="11" t="str">
        <f>HYPERLINK("[Updated SCRtablesfrontback 12_02_2015.xlsx]'Back(Sources)'!AI3","Yes")</f>
        <v>Yes</v>
      </c>
      <c r="AJ3" s="11" t="str">
        <f>HYPERLINK("[Updated SCRtablesfrontback 12_02_2015.xlsx]'Back(Sources)'!AJ3","Yes")</f>
        <v>Yes</v>
      </c>
      <c r="AK3" s="14" t="s">
        <v>278</v>
      </c>
      <c r="AL3" s="11" t="str">
        <f>HYPERLINK("[Updated SCRtablesfrontback 12_02_2015.xlsx]'Back(Sources)'!AL3","Yes")</f>
        <v>Yes</v>
      </c>
      <c r="AM3" s="11" t="str">
        <f>HYPERLINK("[Updated SCRtablesfrontback 12_02_2015.xlsx]'Back(Sources)'!AM3","Yes")</f>
        <v>Yes</v>
      </c>
      <c r="AN3" s="78" t="s">
        <v>278</v>
      </c>
      <c r="AO3" s="79" t="s">
        <v>278</v>
      </c>
      <c r="AP3" s="79" t="s">
        <v>278</v>
      </c>
      <c r="AQ3" s="79" t="s">
        <v>51</v>
      </c>
      <c r="AR3" s="79" t="s">
        <v>278</v>
      </c>
      <c r="AS3" s="79" t="s">
        <v>278</v>
      </c>
      <c r="AT3" s="79" t="s">
        <v>278</v>
      </c>
      <c r="AU3" s="79" t="s">
        <v>51</v>
      </c>
      <c r="AV3" s="79" t="s">
        <v>278</v>
      </c>
    </row>
    <row r="4" spans="1:48">
      <c r="A4" s="8" t="s">
        <v>72</v>
      </c>
      <c r="B4" s="11" t="str">
        <f>HYPERLINK("[Updated SCRtablesfrontback 12_02_2015.xlsx]'Back(Sources)'!B4","No")</f>
        <v>No</v>
      </c>
      <c r="C4" s="12"/>
      <c r="D4" s="11" t="str">
        <f>HYPERLINK("[Updated SCRtablesfrontback 12_02_2015.xlsx]'Back(Sources)'!D4","No")</f>
        <v>No</v>
      </c>
      <c r="E4" s="11" t="str">
        <f>HYPERLINK("[Updated SCRtablesfrontback 12_02_2015.xlsx]'Back(Sources)'!E4","No")</f>
        <v>No</v>
      </c>
      <c r="F4" s="11" t="str">
        <f>HYPERLINK("[Updated SCRtablesfrontback 12_02_2015.xlsx]'Back(Sources)'!F4","No")</f>
        <v>No</v>
      </c>
      <c r="G4" s="11" t="str">
        <f>HYPERLINK("[Updated SCRtablesfrontback 12_02_2015.xlsx]'Back(Sources)'!G4","Yes")</f>
        <v>Yes</v>
      </c>
      <c r="H4" s="11" t="str">
        <f>HYPERLINK("[Updated SCRtablesfrontback 12_02_2015.xlsx]'Back(Sources)'!H4","No")</f>
        <v>No</v>
      </c>
      <c r="I4" s="11" t="str">
        <f>HYPERLINK("[Updated SCRtablesfrontback 12_02_2015.xlsx]'Back(Sources)'!I4","Yes")</f>
        <v>Yes</v>
      </c>
      <c r="J4" s="11" t="str">
        <f>HYPERLINK("[Updated SCRtablesfrontback 12_02_2015.xlsx]'Back(Sources)'!J4","No")</f>
        <v>No</v>
      </c>
      <c r="K4" s="11" t="str">
        <f>HYPERLINK("[Updated SCRtablesfrontback 12_02_2015.xlsx]'Back(Sources)'!K4","Yes")</f>
        <v>Yes</v>
      </c>
      <c r="L4" s="11" t="str">
        <f>HYPERLINK("[Updated SCRtablesfrontback 12_02_2015.xlsx]'Back(Sources)'!L4","No")</f>
        <v>No</v>
      </c>
      <c r="M4" s="11" t="str">
        <f>HYPERLINK("[Updated SCRtablesfrontback 12_02_2015.xlsx]'Back(Sources)'!M4","Yes")</f>
        <v>Yes</v>
      </c>
      <c r="N4" s="14" t="s">
        <v>51</v>
      </c>
      <c r="O4" s="14" t="s">
        <v>278</v>
      </c>
      <c r="P4" s="11" t="str">
        <f>HYPERLINK("[Updated SCRtablesfrontback 12_02_2015.xlsx]'Back(Sources)'!P4","No")</f>
        <v>No</v>
      </c>
      <c r="Q4" s="11" t="str">
        <f>HYPERLINK("[Updated SCRtablesfrontback 12_02_2015.xlsx]'Back(Sources)'!Q4","N/A")</f>
        <v>N/A</v>
      </c>
      <c r="R4" s="11" t="str">
        <f>HYPERLINK("[Updated SCRtablesfrontback 12_02_2015.xlsx]'Back(Sources)'!R4","N/A")</f>
        <v>N/A</v>
      </c>
      <c r="S4" s="11" t="str">
        <f>HYPERLINK("[Updated SCRtablesfrontback 12_02_2015.xlsx]'Back(Sources)'!S4","N/A")</f>
        <v>N/A</v>
      </c>
      <c r="T4" s="11" t="str">
        <f>HYPERLINK("[Updated SCRtablesfrontback 12_02_2015.xlsx]'Back(Sources)'!T4","No")</f>
        <v>No</v>
      </c>
      <c r="U4" s="14" t="s">
        <v>58</v>
      </c>
      <c r="V4" s="11" t="str">
        <f>HYPERLINK("[Updated SCRtablesfrontback 12_02_2015.xlsx]'Back(Sources)'!V4","Yes")</f>
        <v>Yes</v>
      </c>
      <c r="W4" s="11" t="str">
        <f>HYPERLINK("[Updated SCRtablesfrontback 12_02_2015.xlsx]'Back(Sources)'!W4","Yes")</f>
        <v>Yes</v>
      </c>
      <c r="X4" s="11" t="str">
        <f>HYPERLINK("[Updated SCRtablesfrontback 12_02_2015.xlsx]'Back(Sources)'!X4","Yes")</f>
        <v>Yes</v>
      </c>
      <c r="Y4" s="11" t="str">
        <f>HYPERLINK("[Updated SCRtablesfrontback 12_02_2015.xlsx]'Back(Sources)'!Y4","No")</f>
        <v>No</v>
      </c>
      <c r="Z4" s="11" t="str">
        <f>HYPERLINK("[Updated SCRtablesfrontback 12_02_2015.xlsx]'Back(Sources)'!Z4","No")</f>
        <v>No</v>
      </c>
      <c r="AA4" s="11" t="str">
        <f>HYPERLINK("[Updated SCRtablesfrontback 12_02_2015.xlsx]'Back(Sources)'!AA4","No")</f>
        <v>No</v>
      </c>
      <c r="AB4" s="11" t="str">
        <f>HYPERLINK("[Updated SCRtablesfrontback 12_02_2015.xlsx]'Back(Sources)'!AB4","No")</f>
        <v>No</v>
      </c>
      <c r="AC4" s="11" t="str">
        <f>HYPERLINK("[Updated SCRtablesfrontback 12_02_2015.xlsx]'Back(Sources)'!AC4","No")</f>
        <v>No</v>
      </c>
      <c r="AD4" s="11" t="str">
        <f>HYPERLINK("[Updated SCRtablesfrontback 12_02_2015.xlsx]'Back(Sources)'!AD4","No")</f>
        <v>No</v>
      </c>
      <c r="AE4" s="11" t="str">
        <f>HYPERLINK("[Updated SCRtablesfrontback 12_02_2015.xlsx]'Back(Sources)'!AE4","No")</f>
        <v>No</v>
      </c>
      <c r="AF4" s="11" t="str">
        <f>HYPERLINK("[Updated SCRtablesfrontback 12_02_2015.xlsx]'Back(Sources)'!AF4","No")</f>
        <v>No</v>
      </c>
      <c r="AG4" s="11" t="str">
        <f>HYPERLINK("[Updated SCRtablesfrontback 12_02_2015.xlsx]'Back(Sources)'!AG4","No")</f>
        <v>No</v>
      </c>
      <c r="AH4" s="11" t="str">
        <f>HYPERLINK("[Updated SCRtablesfrontback 12_02_2015.xlsx]'Back(Sources)'!AH4","Yes")</f>
        <v>Yes</v>
      </c>
      <c r="AI4" s="11" t="str">
        <f>HYPERLINK("[Updated SCRtablesfrontback 12_02_2015.xlsx]'Back(Sources)'!AI4","No")</f>
        <v>No</v>
      </c>
      <c r="AJ4" s="11" t="str">
        <f>HYPERLINK("[Updated SCRtablesfrontback 12_02_2015.xlsx]'Back(Sources)'!AJ4","Yes")</f>
        <v>Yes</v>
      </c>
      <c r="AK4" s="14" t="s">
        <v>278</v>
      </c>
      <c r="AL4" s="11" t="str">
        <f>HYPERLINK("[Updated SCRtablesfrontback 12_02_2015.xlsx]'Back(Sources)'!AL4","Yes")</f>
        <v>Yes</v>
      </c>
      <c r="AM4" s="11" t="str">
        <f>HYPERLINK("[Updated SCRtablesfrontback 12_02_2015.xlsx]'Back(Sources)'!AM4","Yes")</f>
        <v>Yes</v>
      </c>
      <c r="AN4" s="78" t="s">
        <v>278</v>
      </c>
      <c r="AO4" s="79" t="s">
        <v>51</v>
      </c>
      <c r="AP4" s="79" t="s">
        <v>51</v>
      </c>
      <c r="AQ4" s="79" t="s">
        <v>51</v>
      </c>
      <c r="AR4" s="79" t="s">
        <v>278</v>
      </c>
      <c r="AS4" s="79" t="s">
        <v>278</v>
      </c>
      <c r="AT4" s="79" t="s">
        <v>278</v>
      </c>
      <c r="AU4" s="79" t="s">
        <v>278</v>
      </c>
      <c r="AV4" s="79" t="s">
        <v>278</v>
      </c>
    </row>
    <row r="5" spans="1:48">
      <c r="A5" s="8" t="s">
        <v>87</v>
      </c>
      <c r="B5" s="11" t="str">
        <f>HYPERLINK("[Updated SCRtablesfrontback 12_02_2015.xlsx]'Back(Sources)'!B5","Yes")</f>
        <v>Yes</v>
      </c>
      <c r="C5" s="11" t="str">
        <f>HYPERLINK("[Updated SCRtablesfrontback 12_02_2015.xlsx]'Back(Sources)'!C5","Secretary of State")</f>
        <v>Secretary of State</v>
      </c>
      <c r="D5" s="11" t="str">
        <f>HYPERLINK("[Updated SCRtablesfrontback 12_02_2015.xlsx]'Back(Sources)'!D5","No")</f>
        <v>No</v>
      </c>
      <c r="E5" s="11" t="str">
        <f>HYPERLINK("[Updated SCRtablesfrontback 12_02_2015.xlsx]'Back(Sources)'!E5","No")</f>
        <v>No</v>
      </c>
      <c r="F5" s="11" t="str">
        <f>HYPERLINK("[Updated SCRtablesfrontback 12_02_2015.xlsx]'Back(Sources)'!F5","No")</f>
        <v>No</v>
      </c>
      <c r="G5" s="11" t="str">
        <f>HYPERLINK("[Updated SCRtablesfrontback 12_02_2015.xlsx]'Back(Sources)'!G5","Yes")</f>
        <v>Yes</v>
      </c>
      <c r="H5" s="11" t="str">
        <f>HYPERLINK("[Updated SCRtablesfrontback 12_02_2015.xlsx]'Back(Sources)'!H5","No")</f>
        <v>No</v>
      </c>
      <c r="I5" s="11" t="str">
        <f>HYPERLINK("[Updated SCRtablesfrontback 12_02_2015.xlsx]'Back(Sources)'!I5","Yes")</f>
        <v>Yes</v>
      </c>
      <c r="J5" s="11" t="str">
        <f>HYPERLINK("[Updated SCRtablesfrontback 12_02_2015.xlsx]'Back(Sources)'!J5","No")</f>
        <v>No</v>
      </c>
      <c r="K5" s="11" t="str">
        <f>HYPERLINK("[Updated SCRtablesfrontback 12_02_2015.xlsx]'Back(Sources)'!K5","Yes")</f>
        <v>Yes</v>
      </c>
      <c r="L5" s="11" t="str">
        <f>HYPERLINK("[Updated SCRtablesfrontback 12_02_2015.xlsx]'Back(Sources)'!L5","Yes")</f>
        <v>Yes</v>
      </c>
      <c r="M5" s="11" t="str">
        <f>HYPERLINK("[Updated SCRtablesfrontback 12_02_2015.xlsx]'Back(Sources)'!M5","Yes")</f>
        <v>Yes</v>
      </c>
      <c r="N5" s="11" t="str">
        <f>HYPERLINK("[Updated SCRtablesfrontback 12_02_2015.xlsx]'Back(Sources)'!L5","No")</f>
        <v>No</v>
      </c>
      <c r="O5" s="11" t="str">
        <f>HYPERLINK("[Updated SCRtablesfrontback 12_02_2015.xlsx]'Back(Sources)'!O5","Yes")</f>
        <v>Yes</v>
      </c>
      <c r="P5" s="11" t="str">
        <f>HYPERLINK("[Updated SCRtablesfrontback 12_02_2015.xlsx]'Back(Sources)'!P5","Yes")</f>
        <v>Yes</v>
      </c>
      <c r="Q5" s="11" t="str">
        <f>HYPERLINK("[Updated SCRtablesfrontback 12_02_2015.xlsx]'Back(Sources)'!Q5","Yes")</f>
        <v>Yes</v>
      </c>
      <c r="R5" s="11" t="str">
        <f>HYPERLINK("[Updated SCRtablesfrontback 12_02_2015.xlsx]'Back(Sources)'!R5","Yes")</f>
        <v>Yes</v>
      </c>
      <c r="S5" s="11" t="str">
        <f>HYPERLINK("[Updated SCRtablesfrontback 12_02_2015.xlsx]'Back(Sources)'!S5","Yes")</f>
        <v>Yes</v>
      </c>
      <c r="T5" s="11" t="str">
        <f>HYPERLINK("[Updated SCRtablesfrontback 12_02_2015.xlsx]'Back(Sources)'!T5","No")</f>
        <v>No</v>
      </c>
      <c r="U5" s="13" t="s">
        <v>58</v>
      </c>
      <c r="V5" s="11" t="str">
        <f>HYPERLINK("[Updated SCRtablesfrontback 12_02_2015.xlsx]'Back(Sources)'!V5","*")</f>
        <v>*</v>
      </c>
      <c r="W5" s="11" t="str">
        <f>HYPERLINK("[Updated SCRtablesfrontback 12_02_2015.xlsx]'Back(Sources)'!W5","N/A")</f>
        <v>N/A</v>
      </c>
      <c r="X5" s="11" t="str">
        <f>HYPERLINK("[Updated SCRtablesfrontback 12_02_2015.xlsx]'Back(Sources)'!X5","N/A")</f>
        <v>N/A</v>
      </c>
      <c r="Y5" s="11" t="str">
        <f>HYPERLINK("[Updated SCRtablesfrontback 12_02_2015.xlsx]'Back(Sources)'!Y5","N/A")</f>
        <v>N/A</v>
      </c>
      <c r="Z5" s="11" t="str">
        <f>HYPERLINK("[Updated SCRtablesfrontback 12_02_2015.xlsx]'Back(Sources)'!Z5","N/A")</f>
        <v>N/A</v>
      </c>
      <c r="AA5" s="11" t="str">
        <f>HYPERLINK("[Updated SCRtablesfrontback 12_02_2015.xlsx]'Back(Sources)'!AA5","N/A")</f>
        <v>N/A</v>
      </c>
      <c r="AB5" s="11" t="str">
        <f>HYPERLINK("[Updated SCRtablesfrontback 12_02_2015.xlsx]'Back(Sources)'!AB5","N/A")</f>
        <v>N/A</v>
      </c>
      <c r="AC5" s="11" t="str">
        <f>HYPERLINK("[Updated SCRtablesfrontback 12_02_2015.xlsx]'Back(Sources)'!AC5","N/A")</f>
        <v>N/A</v>
      </c>
      <c r="AD5" s="11" t="str">
        <f>HYPERLINK("[Updated SCRtablesfrontback 12_02_2015.xlsx]'Back(Sources)'!AD5","N/A")</f>
        <v>N/A</v>
      </c>
      <c r="AE5" s="11" t="str">
        <f>HYPERLINK("[Updated SCRtablesfrontback 12_02_2015.xlsx]'Back(Sources)'!AE5","N/A")</f>
        <v>N/A</v>
      </c>
      <c r="AF5" s="11" t="str">
        <f>HYPERLINK("[Updated SCRtablesfrontback 12_02_2015.xlsx]'Back(Sources)'!AF5","N/A")</f>
        <v>N/A</v>
      </c>
      <c r="AG5" s="11" t="str">
        <f>HYPERLINK("[Updated SCRtablesfrontback 12_02_2015.xlsx]'Back(Sources)'!AG5","N/A")</f>
        <v>N/A</v>
      </c>
      <c r="AH5" s="11" t="str">
        <f>HYPERLINK("[Updated SCRtablesfrontback 12_02_2015.xlsx]'Back(Sources)'!AH5","N/A")</f>
        <v>N/A</v>
      </c>
      <c r="AI5" s="11" t="str">
        <f>HYPERLINK("[Updated SCRtablesfrontback 12_02_2015.xlsx]'Back(Sources)'!AI5","N/A")</f>
        <v>N/A</v>
      </c>
      <c r="AJ5" s="11" t="str">
        <f>HYPERLINK("[Updated SCRtablesfrontback 12_02_2015.xlsx]'Back(Sources)'!AJ5","N/A")</f>
        <v>N/A</v>
      </c>
      <c r="AK5" s="14" t="s">
        <v>58</v>
      </c>
      <c r="AL5" s="11" t="str">
        <f>HYPERLINK("[Updated SCRtablesfrontback 12_02_2015.xlsx]'Back(Sources)'!AL5","Yes")</f>
        <v>Yes</v>
      </c>
      <c r="AM5" s="11" t="str">
        <f>HYPERLINK("[Updated SCRtablesfrontback 12_02_2015.xlsx]'Back(Sources)'!AM5","Yes")</f>
        <v>Yes</v>
      </c>
      <c r="AN5" s="78" t="s">
        <v>51</v>
      </c>
      <c r="AO5" s="79" t="s">
        <v>51</v>
      </c>
      <c r="AP5" s="79" t="s">
        <v>51</v>
      </c>
      <c r="AQ5" s="79" t="s">
        <v>51</v>
      </c>
      <c r="AR5" s="79" t="s">
        <v>51</v>
      </c>
      <c r="AS5" s="79" t="s">
        <v>51</v>
      </c>
      <c r="AT5" s="79" t="s">
        <v>51</v>
      </c>
      <c r="AU5" s="79" t="s">
        <v>51</v>
      </c>
      <c r="AV5" s="79" t="s">
        <v>51</v>
      </c>
    </row>
    <row r="6" spans="1:48">
      <c r="A6" s="8" t="s">
        <v>101</v>
      </c>
      <c r="B6" s="11" t="str">
        <f>HYPERLINK("[Updated SCRtablesfrontback 12_02_2015.xlsx]'Back(Sources)'!B6","Yes")</f>
        <v>Yes</v>
      </c>
      <c r="C6" s="11" t="str">
        <f>HYPERLINK("[Updated SCRtablesfrontback 12_02_2015.xlsx]'Back(Sources)'!C6","Secretary of State")</f>
        <v>Secretary of State</v>
      </c>
      <c r="D6" s="11" t="str">
        <f>HYPERLINK("[Updated SCRtablesfrontback 12_02_2015.xlsx]'Back(Sources)'!D6","No")</f>
        <v>No</v>
      </c>
      <c r="E6" s="11" t="str">
        <f>HYPERLINK("[Updated SCRtablesfrontback 12_02_2015.xlsx]'Back(Sources)'!E6","No")</f>
        <v>No</v>
      </c>
      <c r="F6" s="11" t="str">
        <f>HYPERLINK("[Updated SCRtablesfrontback 12_02_2015.xlsx]'Back(Sources)'!F6","No")</f>
        <v>No</v>
      </c>
      <c r="G6" s="11" t="str">
        <f>HYPERLINK("[Updated SCRtablesfrontback 12_02_2015.xlsx]'Back(Sources)'!G6","Yes")</f>
        <v>Yes</v>
      </c>
      <c r="H6" s="11" t="str">
        <f>HYPERLINK("[Updated SCRtablesfrontback 12_02_2015.xlsx]'Back(Sources)'!H6","No")</f>
        <v>No</v>
      </c>
      <c r="I6" s="11" t="str">
        <f>HYPERLINK("[Updated SCRtablesfrontback 12_02_2015.xlsx]'Back(Sources)'!I6","Yes")</f>
        <v>Yes</v>
      </c>
      <c r="J6" s="11" t="str">
        <f>HYPERLINK("[Updated SCRtablesfrontback 12_02_2015.xlsx]'Back(Sources)'!J6","No")</f>
        <v>No</v>
      </c>
      <c r="K6" s="11" t="str">
        <f>HYPERLINK("[Updated SCRtablesfrontback 12_02_2015.xlsx]'Back(Sources)'!K6","Yes")</f>
        <v>Yes</v>
      </c>
      <c r="L6" s="11" t="str">
        <f>HYPERLINK("[Updated SCRtablesfrontback 12_02_2015.xlsx]'Back(Sources)'!L6","Yes")</f>
        <v>Yes</v>
      </c>
      <c r="M6" s="11" t="str">
        <f>HYPERLINK("[Updated SCRtablesfrontback 12_02_2015.xlsx]'Back(Sources)'!M6","Yes")</f>
        <v>Yes</v>
      </c>
      <c r="N6" s="14" t="s">
        <v>51</v>
      </c>
      <c r="O6" s="14" t="s">
        <v>278</v>
      </c>
      <c r="P6" s="11" t="str">
        <f>HYPERLINK("[Updated SCRtablesfrontback 12_02_2015.xlsx]'Back(Sources)'!P6","No")</f>
        <v>No</v>
      </c>
      <c r="Q6" s="11" t="str">
        <f>HYPERLINK("[Updated SCRtablesfrontback 12_02_2015.xlsx]'Back(Sources)'!Q6","N/A")</f>
        <v>N/A</v>
      </c>
      <c r="R6" s="11" t="str">
        <f>HYPERLINK("[Updated SCRtablesfrontback 12_02_2015.xlsx]'Back(Sources)'!R6","N/A")</f>
        <v>N/A</v>
      </c>
      <c r="S6" s="11" t="str">
        <f>HYPERLINK("[Updated SCRtablesfrontback 12_02_2015.xlsx]'Back(Sources)'!S6","N/A")</f>
        <v>N/A</v>
      </c>
      <c r="T6" s="11" t="str">
        <f>HYPERLINK("[Updated SCRtablesfrontback 12_02_2015.xlsx]'Back(Sources)'!T6","Yes")</f>
        <v>Yes</v>
      </c>
      <c r="U6" s="11" t="str">
        <f>HYPERLINK("[Updated SCRtablesfrontback 12_02_2015.xlsx]'Back(Sources)'!U6","$500,000")</f>
        <v>$500,000</v>
      </c>
      <c r="V6" s="11" t="str">
        <f>HYPERLINK("[Updated SCRtablesfrontback 12_02_2015.xlsx]'Back(Sources)'!V6","Yes")</f>
        <v>Yes</v>
      </c>
      <c r="W6" s="11" t="str">
        <f>HYPERLINK("[Updated SCRtablesfrontback 12_02_2015.xlsx]'Back(Sources)'!W6","Yes")</f>
        <v>Yes</v>
      </c>
      <c r="X6" s="11" t="str">
        <f>HYPERLINK("[Updated SCRtablesfrontback 12_02_2015.xlsx]'Back(Sources)'!X6","Yes")</f>
        <v>Yes</v>
      </c>
      <c r="Y6" s="11" t="str">
        <f>HYPERLINK("[Updated SCRtablesfrontback 12_02_2015.xlsx]'Back(Sources)'!Y6","Yes")</f>
        <v>Yes</v>
      </c>
      <c r="Z6" s="11" t="str">
        <f>HYPERLINK("[Updated SCRtablesfrontback 12_02_2015.xlsx]'Back(Sources)'!Z6","Yes")</f>
        <v>Yes</v>
      </c>
      <c r="AA6" s="11" t="str">
        <f>HYPERLINK("[Updated SCRtablesfrontback 12_02_2015.xlsx]'Back(Sources)'!AA6","Yes")</f>
        <v>Yes</v>
      </c>
      <c r="AB6" s="11" t="str">
        <f>HYPERLINK("[Updated SCRtablesfrontback 12_02_2015.xlsx]'Back(Sources)'!AB6","No")</f>
        <v>No</v>
      </c>
      <c r="AC6" s="11" t="str">
        <f>HYPERLINK("[Updated SCRtablesfrontback 12_02_2015.xlsx]'Back(Sources)'!AC6","No")</f>
        <v>No</v>
      </c>
      <c r="AD6" s="11" t="str">
        <f>HYPERLINK("[Updated SCRtablesfrontback 12_02_2015.xlsx]'Back(Sources)'!AD6","No")</f>
        <v>No</v>
      </c>
      <c r="AE6" s="11" t="str">
        <f>HYPERLINK("[Updated SCRtablesfrontback 12_02_2015.xlsx]'Back(Sources)'!AE6","No")</f>
        <v>No</v>
      </c>
      <c r="AF6" s="11" t="str">
        <f>HYPERLINK("[Updated SCRtablesfrontback 12_02_2015.xlsx]'Back(Sources)'!AF6","Yes")</f>
        <v>Yes</v>
      </c>
      <c r="AG6" s="11" t="str">
        <f>HYPERLINK("[Updated SCRtablesfrontback 12_02_2015.xlsx]'Back(Sources)'!AG6","No")</f>
        <v>No</v>
      </c>
      <c r="AH6" s="11" t="str">
        <f>HYPERLINK("[Updated SCRtablesfrontback 12_02_2015.xlsx]'Back(Sources)'!AH6","Yes")</f>
        <v>Yes</v>
      </c>
      <c r="AI6" s="11" t="str">
        <f>HYPERLINK("[Updated SCRtablesfrontback 12_02_2015.xlsx]'Back(Sources)'!AI6","No")</f>
        <v>No</v>
      </c>
      <c r="AJ6" s="11" t="str">
        <f>HYPERLINK("[Updated SCRtablesfrontback 12_02_2015.xlsx]'Back(Sources)'!AJ6","Yes")</f>
        <v>Yes</v>
      </c>
      <c r="AK6" s="14" t="s">
        <v>58</v>
      </c>
      <c r="AL6" s="11" t="str">
        <f>HYPERLINK("[Updated SCRtablesfrontback 12_02_2015.xlsx]'Back(Sources)'!AL6","Yes")</f>
        <v>Yes</v>
      </c>
      <c r="AM6" s="11" t="str">
        <f>HYPERLINK("[Updated SCRtablesfrontback 12_02_2015.xlsx]'Back(Sources)'!AM6","Yes")</f>
        <v>Yes</v>
      </c>
      <c r="AN6" s="78" t="s">
        <v>278</v>
      </c>
      <c r="AO6" s="79" t="s">
        <v>278</v>
      </c>
      <c r="AP6" s="79" t="s">
        <v>278</v>
      </c>
      <c r="AQ6" s="79" t="s">
        <v>278</v>
      </c>
      <c r="AR6" s="79" t="s">
        <v>278</v>
      </c>
      <c r="AS6" s="79" t="s">
        <v>278</v>
      </c>
      <c r="AT6" s="79" t="s">
        <v>278</v>
      </c>
      <c r="AU6" s="79" t="s">
        <v>51</v>
      </c>
      <c r="AV6" s="79" t="s">
        <v>278</v>
      </c>
    </row>
    <row r="7" spans="1:48">
      <c r="A7" s="8" t="s">
        <v>121</v>
      </c>
      <c r="B7" s="11" t="str">
        <f>HYPERLINK("[Updated SCRtablesfrontback 12_02_2015.xlsx]'Back(Sources)'!B7","No")</f>
        <v>No</v>
      </c>
      <c r="C7" s="12"/>
      <c r="D7" s="11" t="str">
        <f>HYPERLINK("[Updated SCRtablesfrontback 12_02_2015.xlsx]'Back(Sources)'!D7","Yes")</f>
        <v>Yes</v>
      </c>
      <c r="E7" s="11" t="str">
        <f>HYPERLINK("[Updated SCRtablesfrontback 12_02_2015.xlsx]'Back(Sources)'!E7","No")</f>
        <v>No</v>
      </c>
      <c r="F7" s="11" t="str">
        <f>HYPERLINK("[Updated SCRtablesfrontback 12_02_2015.xlsx]'Back(Sources)'!F7","Yes")</f>
        <v>Yes</v>
      </c>
      <c r="G7" s="11" t="str">
        <f>HYPERLINK("[Updated SCRtablesfrontback 12_02_2015.xlsx]'Back(Sources)'!G7","Yes")</f>
        <v>Yes</v>
      </c>
      <c r="H7" s="11" t="str">
        <f>HYPERLINK("[Updated SCRtablesfrontback 12_02_2015.xlsx]'Back(Sources)'!H7","Yes")</f>
        <v>Yes</v>
      </c>
      <c r="I7" s="11" t="str">
        <f>HYPERLINK("[Updated SCRtablesfrontback 12_02_2015.xlsx]'Back(Sources)'!I7","Yes")</f>
        <v>Yes</v>
      </c>
      <c r="J7" s="11" t="str">
        <f>HYPERLINK("[Updated SCRtablesfrontback 12_02_2015.xlsx]'Back(Sources)'!J7","Yes")</f>
        <v>Yes</v>
      </c>
      <c r="K7" s="11" t="str">
        <f>HYPERLINK("[Updated SCRtablesfrontback 12_02_2015.xlsx]'Back(Sources)'!K7","Yes")</f>
        <v>Yes</v>
      </c>
      <c r="L7" s="11" t="str">
        <f>HYPERLINK("[Updated SCRtablesfrontback 12_02_2015.xlsx]'Back(Sources)'!L7","Yes")</f>
        <v>Yes</v>
      </c>
      <c r="M7" s="11" t="str">
        <f>HYPERLINK("[Updated SCRtablesfrontback 12_02_2015.xlsx]'Back(Sources)'!M7","Yes")</f>
        <v>Yes</v>
      </c>
      <c r="N7" s="11" t="str">
        <f>HYPERLINK("[Updated SCRtablesfrontback 12_02_2015.xlsx]'Back(Sources)'!L7","N/A")</f>
        <v>N/A</v>
      </c>
      <c r="O7" s="11" t="str">
        <f>HYPERLINK("[Updated SCRtablesfrontback 12_02_2015.xlsx]'Back(Sources)'!O7","N/A")</f>
        <v>N/A</v>
      </c>
      <c r="P7" s="11" t="str">
        <f>HYPERLINK("[Updated SCRtablesfrontback 12_02_2015.xlsx]'Back(Sources)'!P7","Yes")</f>
        <v>Yes</v>
      </c>
      <c r="Q7" s="11" t="str">
        <f>HYPERLINK("[Updated SCRtablesfrontback 12_02_2015.xlsx]'Back(Sources)'!Q7","Yes")</f>
        <v>Yes</v>
      </c>
      <c r="R7" s="11" t="str">
        <f>HYPERLINK("[Updated SCRtablesfrontback 12_02_2015.xlsx]'Back(Sources)'!R7","No")</f>
        <v>No</v>
      </c>
      <c r="S7" s="11" t="str">
        <f>HYPERLINK("[Updated SCRtablesfrontback 12_02_2015.xlsx]'Back(Sources)'!S7","No")</f>
        <v>No</v>
      </c>
      <c r="T7" s="11" t="str">
        <f>HYPERLINK("[Updated SCRtablesfrontback 12_02_2015.xlsx]'Back(Sources)'!T7","Yes")</f>
        <v>Yes</v>
      </c>
      <c r="U7" s="11" t="str">
        <f>HYPERLINK("[Updated SCRtablesfrontback 12_02_2015.xlsx]'Back(Sources)'!U7","$2 million")</f>
        <v>$2 million</v>
      </c>
      <c r="V7" s="11" t="str">
        <f>HYPERLINK("[Updated SCRtablesfrontback 12_02_2015.xlsx]'Back(Sources)'!V7","Yes")</f>
        <v>Yes</v>
      </c>
      <c r="W7" s="11" t="str">
        <f>HYPERLINK("[Updated SCRtablesfrontback 12_02_2015.xlsx]'Back(Sources)'!W7","Yes")</f>
        <v>Yes</v>
      </c>
      <c r="X7" s="11" t="str">
        <f>HYPERLINK("[Updated SCRtablesfrontback 12_02_2015.xlsx]'Back(Sources)'!X7","No")</f>
        <v>No</v>
      </c>
      <c r="Y7" s="11" t="str">
        <f>HYPERLINK("[Updated SCRtablesfrontback 12_02_2015.xlsx]'Back(Sources)'!Y7","Yes")</f>
        <v>Yes</v>
      </c>
      <c r="Z7" s="11" t="str">
        <f>HYPERLINK("[Updated SCRtablesfrontback 12_02_2015.xlsx]'Back(Sources)'!Z7","Yes")</f>
        <v>Yes</v>
      </c>
      <c r="AA7" s="11" t="str">
        <f>HYPERLINK("[Updated SCRtablesfrontback 12_02_2015.xlsx]'Back(Sources)'!AA7","Yes")</f>
        <v>Yes</v>
      </c>
      <c r="AB7" s="11" t="str">
        <f>HYPERLINK("[Updated SCRtablesfrontback 12_02_2015.xlsx]'Back(Sources)'!AB7","No")</f>
        <v>No</v>
      </c>
      <c r="AC7" s="11" t="str">
        <f>HYPERLINK("[Updated SCRtablesfrontback 12_02_2015.xlsx]'Back(Sources)'!AC7","No")</f>
        <v>No</v>
      </c>
      <c r="AD7" s="11" t="str">
        <f>HYPERLINK("[Updated SCRtablesfrontback 12_02_2015.xlsx]'Back(Sources)'!AD7","No")</f>
        <v>No</v>
      </c>
      <c r="AE7" s="11" t="str">
        <f>HYPERLINK("[Updated SCRtablesfrontback 12_02_2015.xlsx]'Back(Sources)'!AE7","No")</f>
        <v>No</v>
      </c>
      <c r="AF7" s="11" t="str">
        <f>HYPERLINK("[Updated SCRtablesfrontback 12_02_2015.xlsx]'Back(Sources)'!AF7","No")</f>
        <v>No</v>
      </c>
      <c r="AG7" s="11" t="str">
        <f>HYPERLINK("[Updated SCRtablesfrontback 12_02_2015.xlsx]'Back(Sources)'!AG7","No")</f>
        <v>No</v>
      </c>
      <c r="AH7" s="11" t="str">
        <f>HYPERLINK("[Updated SCRtablesfrontback 12_02_2015.xlsx]'Back(Sources)'!AH7","No")</f>
        <v>No</v>
      </c>
      <c r="AI7" s="11" t="str">
        <f>HYPERLINK("[Updated SCRtablesfrontback 12_02_2015.xlsx]'Back(Sources)'!AI7","No")</f>
        <v>No</v>
      </c>
      <c r="AJ7" s="11" t="str">
        <f>HYPERLINK("[Updated SCRtablesfrontback 12_02_2015.xlsx]'Back(Sources)'!AJ7","No")</f>
        <v>No</v>
      </c>
      <c r="AK7" s="14" t="s">
        <v>278</v>
      </c>
      <c r="AL7" s="11" t="str">
        <f>HYPERLINK("[Updated SCRtablesfrontback 12_02_2015.xlsx]'Back(Sources)'!AL7","Yes")</f>
        <v>Yes</v>
      </c>
      <c r="AM7" s="11" t="str">
        <f>HYPERLINK("[Updated SCRtablesfrontback 12_02_2015.xlsx]'Back(Sources)'!AM7","Yes")</f>
        <v>Yes</v>
      </c>
      <c r="AN7" s="78" t="s">
        <v>278</v>
      </c>
      <c r="AO7" s="79" t="s">
        <v>278</v>
      </c>
      <c r="AP7" s="79" t="s">
        <v>278</v>
      </c>
      <c r="AQ7" s="79" t="s">
        <v>278</v>
      </c>
      <c r="AR7" s="79" t="s">
        <v>278</v>
      </c>
      <c r="AS7" s="79" t="s">
        <v>278</v>
      </c>
      <c r="AT7" s="79" t="s">
        <v>278</v>
      </c>
      <c r="AU7" s="79" t="s">
        <v>278</v>
      </c>
      <c r="AV7" s="79" t="s">
        <v>278</v>
      </c>
    </row>
    <row r="8" spans="1:48">
      <c r="A8" s="8" t="s">
        <v>142</v>
      </c>
      <c r="B8" s="11" t="str">
        <f>HYPERLINK("[Updated SCRtablesfrontback 12_02_2015.xlsx]'Back(Sources)'!B8","Yes")</f>
        <v>Yes</v>
      </c>
      <c r="C8" s="11" t="str">
        <f>HYPERLINK("[Updated SCRtablesfrontback 12_02_2015.xlsx]'Back(Sources)'!C8","Secretary of State")</f>
        <v>Secretary of State</v>
      </c>
      <c r="D8" s="11" t="str">
        <f>HYPERLINK("[Updated SCRtablesfrontback 12_02_2015.xlsx]'Back(Sources)'!D8","No")</f>
        <v>No</v>
      </c>
      <c r="E8" s="11" t="str">
        <f>HYPERLINK("[Updated SCRtablesfrontback 12_02_2015.xlsx]'Back(Sources)'!E8","No")</f>
        <v>No</v>
      </c>
      <c r="F8" s="11" t="str">
        <f>HYPERLINK("[Updated SCRtablesfrontback 12_02_2015.xlsx]'Back(Sources)'!F8","No")</f>
        <v>No</v>
      </c>
      <c r="G8" s="11" t="str">
        <f>HYPERLINK("[Updated SCRtablesfrontback 12_02_2015.xlsx]'Back(Sources)'!G8","Yes")</f>
        <v>Yes</v>
      </c>
      <c r="H8" s="11" t="str">
        <f>HYPERLINK("[Updated SCRtablesfrontback 12_02_2015.xlsx]'Back(Sources)'!H8","No")</f>
        <v>No</v>
      </c>
      <c r="I8" s="11" t="str">
        <f>HYPERLINK("[Updated SCRtablesfrontback 12_02_2015.xlsx]'Back(Sources)'!I8","Yes")</f>
        <v>Yes</v>
      </c>
      <c r="J8" s="11" t="str">
        <f>HYPERLINK("[Updated SCRtablesfrontback 12_02_2015.xlsx]'Back(Sources)'!J8","No")</f>
        <v>No</v>
      </c>
      <c r="K8" s="11" t="str">
        <f>HYPERLINK("[Updated SCRtablesfrontback 12_02_2015.xlsx]'Back(Sources)'!K8","Yes")</f>
        <v>Yes</v>
      </c>
      <c r="L8" s="11" t="str">
        <f>HYPERLINK("[Updated SCRtablesfrontback 12_02_2015.xlsx]'Back(Sources)'!L8","Yes")</f>
        <v>Yes</v>
      </c>
      <c r="M8" s="11" t="str">
        <f>HYPERLINK("[Updated SCRtablesfrontback 12_02_2015.xlsx]'Back(Sources)'!M8","Yes")</f>
        <v>Yes</v>
      </c>
      <c r="N8" s="11" t="str">
        <f>HYPERLINK("[Updated SCRtablesfrontback 12_02_2015.xlsx]'Back(Sources)'!L8","N/A")</f>
        <v>N/A</v>
      </c>
      <c r="O8" s="11" t="str">
        <f>HYPERLINK("[Updated SCRtablesfrontback 12_02_2015.xlsx]'Back(Sources)'!O8","N/A")</f>
        <v>N/A</v>
      </c>
      <c r="P8" s="11" t="str">
        <f>HYPERLINK("[Updated SCRtablesfrontback 12_02_2015.xlsx]'Back(Sources)'!P8","Yes")</f>
        <v>Yes</v>
      </c>
      <c r="Q8" s="11" t="str">
        <f>HYPERLINK("[Updated SCRtablesfrontback 12_02_2015.xlsx]'Back(Sources)'!Q8","Yes")</f>
        <v>Yes</v>
      </c>
      <c r="R8" s="11" t="str">
        <f>HYPERLINK("[Updated SCRtablesfrontback 12_02_2015.xlsx]'Back(Sources)'!R8","No")</f>
        <v>No</v>
      </c>
      <c r="S8" s="11" t="str">
        <f>HYPERLINK("[Updated SCRtablesfrontback 12_02_2015.xlsx]'Back(Sources)'!S8","No")</f>
        <v>No</v>
      </c>
      <c r="T8" s="11" t="str">
        <f>HYPERLINK("[Updated SCRtablesfrontback 12_02_2015.xlsx]'Back(Sources)'!T8","No")</f>
        <v>No</v>
      </c>
      <c r="U8" s="13" t="s">
        <v>58</v>
      </c>
      <c r="V8" s="11" t="str">
        <f>HYPERLINK("[Updated SCRtablesfrontback 12_02_2015.xlsx]'Back(Sources)'!V8","Yes")</f>
        <v>Yes</v>
      </c>
      <c r="W8" s="11" t="str">
        <f>HYPERLINK("[Updated SCRtablesfrontback 12_02_2015.xlsx]'Back(Sources)'!W8","Yes")</f>
        <v>Yes</v>
      </c>
      <c r="X8" s="11" t="str">
        <f>HYPERLINK("[Updated SCRtablesfrontback 12_02_2015.xlsx]'Back(Sources)'!X8","Yes")</f>
        <v>Yes</v>
      </c>
      <c r="Y8" s="11" t="str">
        <f>HYPERLINK("[Updated SCRtablesfrontback 12_02_2015.xlsx]'Back(Sources)'!Y8","No")</f>
        <v>No</v>
      </c>
      <c r="Z8" s="11" t="str">
        <f>HYPERLINK("[Updated SCRtablesfrontback 12_02_2015.xlsx]'Back(Sources)'!Z8","No")</f>
        <v>No</v>
      </c>
      <c r="AA8" s="11" t="str">
        <f>HYPERLINK("[Updated SCRtablesfrontback 12_02_2015.xlsx]'Back(Sources)'!AA8","No")</f>
        <v>No</v>
      </c>
      <c r="AB8" s="11" t="str">
        <f>HYPERLINK("[Updated SCRtablesfrontback 12_02_2015.xlsx]'Back(Sources)'!AB8","No")</f>
        <v>No</v>
      </c>
      <c r="AC8" s="11" t="str">
        <f>HYPERLINK("[Updated SCRtablesfrontback 12_02_2015.xlsx]'Back(Sources)'!AC8","No")</f>
        <v>No</v>
      </c>
      <c r="AD8" s="11" t="str">
        <f>HYPERLINK("[Updated SCRtablesfrontback 12_02_2015.xlsx]'Back(Sources)'!AD8","No")</f>
        <v>No</v>
      </c>
      <c r="AE8" s="11" t="str">
        <f>HYPERLINK("[Updated SCRtablesfrontback 12_02_2015.xlsx]'Back(Sources)'!AE8","No")</f>
        <v>No</v>
      </c>
      <c r="AF8" s="11" t="str">
        <f>HYPERLINK("[Updated SCRtablesfrontback 12_02_2015.xlsx]'Back(Sources)'!AF8","No")</f>
        <v>No</v>
      </c>
      <c r="AG8" s="11" t="str">
        <f>HYPERLINK("[Updated SCRtablesfrontback 12_02_2015.xlsx]'Back(Sources)'!AG8","No")</f>
        <v>No</v>
      </c>
      <c r="AH8" s="11" t="str">
        <f>HYPERLINK("[Updated SCRtablesfrontback 12_02_2015.xlsx]'Back(Sources)'!AH8","Yes")</f>
        <v>Yes</v>
      </c>
      <c r="AI8" s="11" t="str">
        <f>HYPERLINK("[Updated SCRtablesfrontback 12_02_2015.xlsx]'Back(Sources)'!AI8","No")</f>
        <v>No</v>
      </c>
      <c r="AJ8" s="11" t="str">
        <f>HYPERLINK("[Updated SCRtablesfrontback 12_02_2015.xlsx]'Back(Sources)'!AJ8","Yes")</f>
        <v>Yes</v>
      </c>
      <c r="AK8" s="14" t="s">
        <v>278</v>
      </c>
      <c r="AL8" s="11" t="str">
        <f>HYPERLINK("[Updated SCRtablesfrontback 12_02_2015.xlsx]'Back(Sources)'!AL8","Yes")</f>
        <v>Yes</v>
      </c>
      <c r="AM8" s="11" t="str">
        <f>HYPERLINK("[Updated SCRtablesfrontback 12_02_2015.xlsx]'Back(Sources)'!AM8","Yes")</f>
        <v>Yes</v>
      </c>
      <c r="AN8" s="78" t="s">
        <v>278</v>
      </c>
      <c r="AO8" s="79" t="s">
        <v>51</v>
      </c>
      <c r="AP8" s="79" t="s">
        <v>278</v>
      </c>
      <c r="AQ8" s="79" t="s">
        <v>278</v>
      </c>
      <c r="AR8" s="79" t="s">
        <v>278</v>
      </c>
      <c r="AS8" s="79" t="s">
        <v>51</v>
      </c>
      <c r="AT8" s="79" t="s">
        <v>278</v>
      </c>
      <c r="AU8" s="79" t="s">
        <v>51</v>
      </c>
      <c r="AV8" s="79" t="s">
        <v>278</v>
      </c>
    </row>
    <row r="9" spans="1:48" ht="30">
      <c r="A9" s="8" t="s">
        <v>159</v>
      </c>
      <c r="B9" s="17" t="s">
        <v>278</v>
      </c>
      <c r="C9" s="18" t="s">
        <v>1077</v>
      </c>
      <c r="D9" s="11" t="str">
        <f>HYPERLINK("[Updated SCRtablesfrontback 12_02_2015.xlsx]'Back(Sources)'!D9","No")</f>
        <v>No</v>
      </c>
      <c r="E9" s="11" t="str">
        <f>HYPERLINK("[Updated SCRtablesfrontback 12_02_2015.xlsx]'Back(Sources)'!E9","No")</f>
        <v>No</v>
      </c>
      <c r="F9" s="11" t="str">
        <f>HYPERLINK("[Updated SCRtablesfrontback 12_02_2015.xlsx]'Back(Sources)'!F9","No")</f>
        <v>No</v>
      </c>
      <c r="G9" s="11" t="str">
        <f>HYPERLINK("[Updated SCRtablesfrontback 12_02_2015.xlsx]'Back(Sources)'!G9","Yes")</f>
        <v>Yes</v>
      </c>
      <c r="H9" s="11" t="str">
        <f>HYPERLINK("[Updated SCRtablesfrontback 12_02_2015.xlsx]'Back(Sources)'!H9","No")</f>
        <v>No</v>
      </c>
      <c r="I9" s="11" t="str">
        <f>HYPERLINK("[Updated SCRtablesfrontback 12_02_2015.xlsx]'Back(Sources)'!I9","Yes")</f>
        <v>Yes</v>
      </c>
      <c r="J9" s="11" t="str">
        <f>HYPERLINK("[Updated SCRtablesfrontback 12_02_2015.xlsx]'Back(Sources)'!J9","No")</f>
        <v>No</v>
      </c>
      <c r="K9" s="11" t="str">
        <f>HYPERLINK("[Updated SCRtablesfrontback 12_02_2015.xlsx]'Back(Sources)'!K9","Yes")</f>
        <v>Yes</v>
      </c>
      <c r="L9" s="11" t="str">
        <f>HYPERLINK("[Updated SCRtablesfrontback 12_02_2015.xlsx]'Back(Sources)'!L9","Yes")</f>
        <v>Yes</v>
      </c>
      <c r="M9" s="11" t="str">
        <f>HYPERLINK("[Updated SCRtablesfrontback 12_02_2015.xlsx]'Back(Sources)'!M9","Yes")</f>
        <v>Yes</v>
      </c>
      <c r="N9" s="11" t="str">
        <f>HYPERLINK("[Updated SCRtablesfrontback 12_02_2015.xlsx]'Back(Sources)'!L9","No")</f>
        <v>No</v>
      </c>
      <c r="O9" s="11" t="str">
        <f>HYPERLINK("[Updated SCRtablesfrontback 12_02_2015.xlsx]'Back(Sources)'!O9","Yes")</f>
        <v>Yes</v>
      </c>
      <c r="P9" s="11" t="str">
        <f>HYPERLINK("[Updated SCRtablesfrontback 12_02_2015.xlsx]'Back(Sources)'!P9","Yes")</f>
        <v>Yes</v>
      </c>
      <c r="Q9" s="11" t="str">
        <f>HYPERLINK("[Updated SCRtablesfrontback 12_02_2015.xlsx]'Back(Sources)'!Q9","Yes")</f>
        <v>Yes</v>
      </c>
      <c r="R9" s="11" t="str">
        <f>HYPERLINK("[Updated SCRtablesfrontback 12_02_2015.xlsx]'Back(Sources)'!R9","Yes")</f>
        <v>Yes</v>
      </c>
      <c r="S9" s="11" t="str">
        <f>HYPERLINK("[Updated SCRtablesfrontback 12_02_2015.xlsx]'Back(Sources)'!S9","Yes")</f>
        <v>Yes</v>
      </c>
      <c r="T9" s="11" t="str">
        <f>HYPERLINK("[Updated SCRtablesfrontback 12_02_2015.xlsx]'Back(Sources)'!T9","Yes")</f>
        <v>Yes</v>
      </c>
      <c r="U9" s="11" t="str">
        <f>HYPERLINK("[Updated SCRtablesfrontback 12_02_2015.xlsx]'Back(Sources)'!U9","$500,000")</f>
        <v>$500,000</v>
      </c>
      <c r="V9" s="11" t="str">
        <f>HYPERLINK("[Updated SCRtablesfrontback 12_02_2015.xlsx]'Back(Sources)'!V9","Yes")</f>
        <v>Yes</v>
      </c>
      <c r="W9" s="11" t="str">
        <f>HYPERLINK("[Updated SCRtablesfrontback 12_02_2015.xlsx]'Back(Sources)'!W9","Yes")</f>
        <v>Yes</v>
      </c>
      <c r="X9" s="11" t="str">
        <f>HYPERLINK("[Updated SCRtablesfrontback 12_02_2015.xlsx]'Back(Sources)'!X9","Yes")</f>
        <v>Yes</v>
      </c>
      <c r="Y9" s="11" t="str">
        <f>HYPERLINK("[Updated SCRtablesfrontback 12_02_2015.xlsx]'Back(Sources)'!Y9","Yes")</f>
        <v>Yes</v>
      </c>
      <c r="Z9" s="11" t="str">
        <f>HYPERLINK("[Updated SCRtablesfrontback 12_02_2015.xlsx]'Back(Sources)'!Z9","Yes")</f>
        <v>Yes</v>
      </c>
      <c r="AA9" s="11" t="str">
        <f>HYPERLINK("[Updated SCRtablesfrontback 12_02_2015.xlsx]'Back(Sources)'!AA9","Yes")</f>
        <v>Yes</v>
      </c>
      <c r="AB9" s="11" t="str">
        <f>HYPERLINK("[Updated SCRtablesfrontback 12_02_2015.xlsx]'Back(Sources)'!AB9","No")</f>
        <v>No</v>
      </c>
      <c r="AC9" s="11" t="str">
        <f>HYPERLINK("[Updated SCRtablesfrontback 12_02_2015.xlsx]'Back(Sources)'!AC9","No")</f>
        <v>No</v>
      </c>
      <c r="AD9" s="11" t="str">
        <f>HYPERLINK("[Updated SCRtablesfrontback 12_02_2015.xlsx]'Back(Sources)'!AD9","No")</f>
        <v>No</v>
      </c>
      <c r="AE9" s="11" t="str">
        <f>HYPERLINK("[Updated SCRtablesfrontback 12_02_2015.xlsx]'Back(Sources)'!AE9","No")</f>
        <v>No</v>
      </c>
      <c r="AF9" s="11" t="str">
        <f>HYPERLINK("[Updated SCRtablesfrontback 12_02_2015.xlsx]'Back(Sources)'!AF9","Yes")</f>
        <v>Yes</v>
      </c>
      <c r="AG9" s="11" t="str">
        <f>HYPERLINK("[Updated SCRtablesfrontback 12_02_2015.xlsx]'Back(Sources)'!AG9","No")</f>
        <v>No</v>
      </c>
      <c r="AH9" s="11" t="str">
        <f>HYPERLINK("[Updated SCRtablesfrontback 12_02_2015.xlsx]'Back(Sources)'!AH9","Yes")</f>
        <v>Yes</v>
      </c>
      <c r="AI9" s="11" t="str">
        <f>HYPERLINK("[Updated SCRtablesfrontback 12_02_2015.xlsx]'Back(Sources)'!AI9","No")</f>
        <v>No</v>
      </c>
      <c r="AJ9" s="11" t="str">
        <f>HYPERLINK("[Updated SCRtablesfrontback 12_02_2015.xlsx]'Back(Sources)'!AJ9","No")</f>
        <v>No</v>
      </c>
      <c r="AK9" s="14" t="s">
        <v>58</v>
      </c>
      <c r="AL9" s="11" t="str">
        <f>HYPERLINK("[Updated SCRtablesfrontback 12_02_2015.xlsx]'Back(Sources)'!AL9","Yes")</f>
        <v>Yes</v>
      </c>
      <c r="AM9" s="11" t="str">
        <f>HYPERLINK("[Updated SCRtablesfrontback 12_02_2015.xlsx]'Back(Sources)'!AM9","Yes")</f>
        <v>Yes</v>
      </c>
      <c r="AN9" s="78" t="s">
        <v>278</v>
      </c>
      <c r="AO9" s="79" t="s">
        <v>51</v>
      </c>
      <c r="AP9" s="79" t="s">
        <v>278</v>
      </c>
      <c r="AQ9" s="79" t="s">
        <v>278</v>
      </c>
      <c r="AR9" s="79" t="s">
        <v>278</v>
      </c>
      <c r="AS9" s="79" t="s">
        <v>278</v>
      </c>
      <c r="AT9" s="79" t="s">
        <v>278</v>
      </c>
      <c r="AU9" s="79" t="s">
        <v>51</v>
      </c>
      <c r="AV9" s="79" t="s">
        <v>278</v>
      </c>
    </row>
    <row r="10" spans="1:48">
      <c r="A10" s="8" t="s">
        <v>181</v>
      </c>
      <c r="B10" s="11" t="str">
        <f>HYPERLINK("[Updated SCRtablesfrontback 12_02_2015.xlsx]'Back(Sources)'!B10","No")</f>
        <v>No</v>
      </c>
      <c r="C10" s="12"/>
      <c r="D10" s="11" t="str">
        <f>HYPERLINK("[Updated SCRtablesfrontback 12_02_2015.xlsx]'Back(Sources)'!D10","No")</f>
        <v>No</v>
      </c>
      <c r="E10" s="11" t="str">
        <f>HYPERLINK("[Updated SCRtablesfrontback 12_02_2015.xlsx]'Back(Sources)'!E10","No")</f>
        <v>No</v>
      </c>
      <c r="F10" s="11" t="str">
        <f>HYPERLINK("[Updated SCRtablesfrontback 12_02_2015.xlsx]'Back(Sources)'!F10","No")</f>
        <v>No</v>
      </c>
      <c r="G10" s="11" t="str">
        <f>HYPERLINK("[Updated SCRtablesfrontback 12_02_2015.xlsx]'Back(Sources)'!G10","Yes")</f>
        <v>Yes</v>
      </c>
      <c r="H10" s="11" t="str">
        <f>HYPERLINK("[Updated SCRtablesfrontback 12_02_2015.xlsx]'Back(Sources)'!H10","No")</f>
        <v>No</v>
      </c>
      <c r="I10" s="11" t="str">
        <f>HYPERLINK("[Updated SCRtablesfrontback 12_02_2015.xlsx]'Back(Sources)'!I10","Yes")</f>
        <v>Yes</v>
      </c>
      <c r="J10" s="11" t="str">
        <f>HYPERLINK("[Updated SCRtablesfrontback 12_02_2015.xlsx]'Back(Sources)'!J10","No")</f>
        <v>No</v>
      </c>
      <c r="K10" s="11" t="str">
        <f>HYPERLINK("[Updated SCRtablesfrontback 12_02_2015.xlsx]'Back(Sources)'!K10","Yes")</f>
        <v>Yes</v>
      </c>
      <c r="L10" s="11" t="str">
        <f>HYPERLINK("[Updated SCRtablesfrontback 12_02_2015.xlsx]'Back(Sources)'!L10","Yes")</f>
        <v>Yes</v>
      </c>
      <c r="M10" s="11" t="str">
        <f>HYPERLINK("[Updated SCRtablesfrontback 12_02_2015.xlsx]'Back(Sources)'!M10","Yes")</f>
        <v>Yes</v>
      </c>
      <c r="N10" s="11" t="str">
        <f>HYPERLINK("[Updated SCRtablesfrontback 12_02_2015.xlsx]'Back(Sources)'!L10","N/A")</f>
        <v>N/A</v>
      </c>
      <c r="O10" s="11" t="str">
        <f>HYPERLINK("[Updated SCRtablesfrontback 12_02_2015.xlsx]'Back(Sources)'!O10","N/A")</f>
        <v>N/A</v>
      </c>
      <c r="P10" s="11" t="str">
        <f>HYPERLINK("[Updated SCRtablesfrontback 12_02_2015.xlsx]'Back(Sources)'!P10","Yes")</f>
        <v>Yes</v>
      </c>
      <c r="Q10" s="11" t="str">
        <f>HYPERLINK("[Updated SCRtablesfrontback 12_02_2015.xlsx]'Back(Sources)'!Q10","Yes")</f>
        <v>Yes</v>
      </c>
      <c r="R10" s="11" t="str">
        <f>HYPERLINK("[Updated SCRtablesfrontback 12_02_2015.xlsx]'Back(Sources)'!R10","No")</f>
        <v>No</v>
      </c>
      <c r="S10" s="11" t="str">
        <f>HYPERLINK("[Updated SCRtablesfrontback 12_02_2015.xlsx]'Back(Sources)'!S10","No")</f>
        <v>No</v>
      </c>
      <c r="T10" s="11" t="str">
        <f>HYPERLINK("[Updated SCRtablesfrontback 12_02_2015.xlsx]'Back(Sources)'!T10","No")</f>
        <v>No</v>
      </c>
      <c r="U10" s="14" t="s">
        <v>58</v>
      </c>
      <c r="V10" s="11" t="str">
        <f>HYPERLINK("[Updated SCRtablesfrontback 12_02_2015.xlsx]'Back(Sources)'!V10","None")</f>
        <v>None</v>
      </c>
      <c r="W10" s="11" t="str">
        <f>HYPERLINK("[Updated SCRtablesfrontback 12_02_2015.xlsx]'Back(Sources)'!W10","N/A")</f>
        <v>N/A</v>
      </c>
      <c r="X10" s="11" t="str">
        <f>HYPERLINK("[Updated SCRtablesfrontback 12_02_2015.xlsx]'Back(Sources)'!X10","N/A")</f>
        <v>N/A</v>
      </c>
      <c r="Y10" s="11" t="str">
        <f>HYPERLINK("[Updated SCRtablesfrontback 12_02_2015.xlsx]'Back(Sources)'!Y10","N/A")</f>
        <v>N/A</v>
      </c>
      <c r="Z10" s="11" t="str">
        <f>HYPERLINK("[Updated SCRtablesfrontback 12_02_2015.xlsx]'Back(Sources)'!Z10","N/A")</f>
        <v>N/A</v>
      </c>
      <c r="AA10" s="11" t="str">
        <f>HYPERLINK("[Updated SCRtablesfrontback 12_02_2015.xlsx]'Back(Sources)'!AA10","N/A")</f>
        <v>N/A</v>
      </c>
      <c r="AB10" s="11" t="str">
        <f>HYPERLINK("[Updated SCRtablesfrontback 12_02_2015.xlsx]'Back(Sources)'!AB10","N/A")</f>
        <v>N/A</v>
      </c>
      <c r="AC10" s="11" t="str">
        <f>HYPERLINK("[Updated SCRtablesfrontback 12_02_2015.xlsx]'Back(Sources)'!AC10","N/A")</f>
        <v>N/A</v>
      </c>
      <c r="AD10" s="11" t="str">
        <f>HYPERLINK("[Updated SCRtablesfrontback 12_02_2015.xlsx]'Back(Sources)'!AD10","N/A")</f>
        <v>N/A</v>
      </c>
      <c r="AE10" s="11" t="str">
        <f>HYPERLINK("[Updated SCRtablesfrontback 12_02_2015.xlsx]'Back(Sources)'!AE10","N/A")</f>
        <v>N/A</v>
      </c>
      <c r="AF10" s="11" t="str">
        <f>HYPERLINK("[Updated SCRtablesfrontback 12_02_2015.xlsx]'Back(Sources)'!AF10","N/A")</f>
        <v>N/A</v>
      </c>
      <c r="AG10" s="11" t="str">
        <f>HYPERLINK("[Updated SCRtablesfrontback 12_02_2015.xlsx]'Back(Sources)'!AG10","N/A")</f>
        <v>N/A</v>
      </c>
      <c r="AH10" s="11" t="str">
        <f>HYPERLINK("[Updated SCRtablesfrontback 12_02_2015.xlsx]'Back(Sources)'!AH10","N/A")</f>
        <v>N/A</v>
      </c>
      <c r="AI10" s="11" t="str">
        <f>HYPERLINK("[Updated SCRtablesfrontback 12_02_2015.xlsx]'Back(Sources)'!AI10","N/A")</f>
        <v>N/A</v>
      </c>
      <c r="AJ10" s="11" t="str">
        <f>HYPERLINK("[Updated SCRtablesfrontback 12_02_2015.xlsx]'Back(Sources)'!AJ10","N/A")</f>
        <v>N/A</v>
      </c>
      <c r="AK10" s="14" t="s">
        <v>58</v>
      </c>
      <c r="AL10" s="11" t="str">
        <f>HYPERLINK("[Updated SCRtablesfrontback 12_02_2015.xlsx]'Back(Sources)'!AL10","Yes")</f>
        <v>Yes</v>
      </c>
      <c r="AM10" s="11" t="str">
        <f>HYPERLINK("[Updated SCRtablesfrontback 12_02_2015.xlsx]'Back(Sources)'!AM10","Yes")</f>
        <v>Yes</v>
      </c>
      <c r="AN10" s="78" t="s">
        <v>51</v>
      </c>
      <c r="AO10" s="79" t="s">
        <v>51</v>
      </c>
      <c r="AP10" s="79" t="s">
        <v>51</v>
      </c>
      <c r="AQ10" s="79" t="s">
        <v>51</v>
      </c>
      <c r="AR10" s="79" t="s">
        <v>278</v>
      </c>
      <c r="AS10" s="79" t="s">
        <v>51</v>
      </c>
      <c r="AT10" s="79" t="s">
        <v>51</v>
      </c>
      <c r="AU10" s="79" t="s">
        <v>51</v>
      </c>
      <c r="AV10" s="79" t="s">
        <v>51</v>
      </c>
    </row>
    <row r="11" spans="1:48" ht="30" customHeight="1">
      <c r="A11" s="8" t="s">
        <v>1078</v>
      </c>
      <c r="B11" s="11" t="str">
        <f>HYPERLINK("[Updated SCRtablesfrontback 12_02_2015.xlsx]'Back(Sources)'!B11","Yes")</f>
        <v>Yes</v>
      </c>
      <c r="C11" s="19" t="str">
        <f>HYPERLINK("[Updated SCRtablesfrontback 12_02_2015.xlsx]'Back(Sources)'!C11","Department of Consumer and Regulatory Affairs")</f>
        <v>Department of Consumer and Regulatory Affairs</v>
      </c>
      <c r="D11" s="11" t="str">
        <f>HYPERLINK("[Updated SCRtablesfrontback 12_02_2015.xlsx]'Back(Sources)'!D11","No")</f>
        <v>No</v>
      </c>
      <c r="E11" s="11" t="str">
        <f>HYPERLINK("[Updated SCRtablesfrontback 12_02_2015.xlsx]'Back(Sources)'!E11","Yes")</f>
        <v>Yes</v>
      </c>
      <c r="F11" s="11" t="str">
        <f>HYPERLINK("[Updated SCRtablesfrontback 12_02_2015.xlsx]'Back(Sources)'!F11","No")</f>
        <v>No</v>
      </c>
      <c r="G11" s="11" t="str">
        <f>HYPERLINK("[Updated SCRtablesfrontback 12_02_2015.xlsx]'Back(Sources)'!G11","Yes")</f>
        <v>Yes</v>
      </c>
      <c r="H11" s="11" t="str">
        <f>HYPERLINK("[Updated SCRtablesfrontback 12_02_2015.xlsx]'Back(Sources)'!H11","No")</f>
        <v>No</v>
      </c>
      <c r="I11" s="11" t="str">
        <f>HYPERLINK("[Updated SCRtablesfrontback 12_02_2015.xlsx]'Back(Sources)'!I11","Yes")</f>
        <v>Yes</v>
      </c>
      <c r="J11" s="11" t="str">
        <f>HYPERLINK("[Updated SCRtablesfrontback 12_02_2015.xlsx]'Back(Sources)'!J11","Yes")</f>
        <v>Yes</v>
      </c>
      <c r="K11" s="11" t="str">
        <f>HYPERLINK("[Updated SCRtablesfrontback 12_02_2015.xlsx]'Back(Sources)'!K11","Yes")</f>
        <v>Yes</v>
      </c>
      <c r="L11" s="11" t="str">
        <f>HYPERLINK("[Updated SCRtablesfrontback 12_02_2015.xlsx]'Back(Sources)'!L11","Yes")</f>
        <v>Yes</v>
      </c>
      <c r="M11" s="11" t="str">
        <f>HYPERLINK("[Updated SCRtablesfrontback 12_02_2015.xlsx]'Back(Sources)'!M11","Yes")</f>
        <v>Yes</v>
      </c>
      <c r="N11" s="11" t="str">
        <f>HYPERLINK("[Updated SCRtablesfrontback 12_02_2015.xlsx]'Back(Sources)'!L11","N/A")</f>
        <v>N/A</v>
      </c>
      <c r="O11" s="11" t="str">
        <f>HYPERLINK("[Updated SCRtablesfrontback 12_02_2015.xlsx]'Back(Sources)'!O11","N/A")</f>
        <v>N/A</v>
      </c>
      <c r="P11" s="11" t="str">
        <f>HYPERLINK("[Updated SCRtablesfrontback 12_02_2015.xlsx]'Back(Sources)'!P11","Yes")</f>
        <v>Yes</v>
      </c>
      <c r="Q11" s="11" t="str">
        <f>HYPERLINK("[Updated SCRtablesfrontback 12_02_2015.xlsx]'Back(Sources)'!Q11","Yes")</f>
        <v>Yes</v>
      </c>
      <c r="R11" s="11" t="str">
        <f>HYPERLINK("[Updated SCRtablesfrontback 12_02_2015.xlsx]'Back(Sources)'!R11","No")</f>
        <v>No</v>
      </c>
      <c r="S11" s="11" t="str">
        <f>HYPERLINK("[Updated SCRtablesfrontback 12_02_2015.xlsx]'Back(Sources)'!S11","No")</f>
        <v>No</v>
      </c>
      <c r="T11" s="11" t="str">
        <f>HYPERLINK("[Updated SCRtablesfrontback 12_02_2015.xlsx]'Back(Sources)'!T11","No")</f>
        <v>No</v>
      </c>
      <c r="U11" s="14" t="s">
        <v>58</v>
      </c>
      <c r="V11" s="11" t="str">
        <f>HYPERLINK("[Updated SCRtablesfrontback 12_02_2015.xlsx]'Back(Sources)'!V11","Yes")</f>
        <v>Yes</v>
      </c>
      <c r="W11" s="11" t="str">
        <f>HYPERLINK("[Updated SCRtablesfrontback 12_02_2015.xlsx]'Back(Sources)'!W11","Yes")</f>
        <v>Yes</v>
      </c>
      <c r="X11" s="11" t="str">
        <f>HYPERLINK("[Updated SCRtablesfrontback 12_02_2015.xlsx]'Back(Sources)'!X11","No")</f>
        <v>No</v>
      </c>
      <c r="Y11" s="11" t="str">
        <f>HYPERLINK("[Updated SCRtablesfrontback 12_02_2015.xlsx]'Back(Sources)'!Y11","No")</f>
        <v>No</v>
      </c>
      <c r="Z11" s="11" t="str">
        <f>HYPERLINK("[Updated SCRtablesfrontback 12_02_2015.xlsx]'Back(Sources)'!Z11","No")</f>
        <v>No</v>
      </c>
      <c r="AA11" s="11" t="str">
        <f>HYPERLINK("[Updated SCRtablesfrontback 12_02_2015.xlsx]'Back(Sources)'!AA11","No")</f>
        <v>No</v>
      </c>
      <c r="AB11" s="11" t="str">
        <f>HYPERLINK("[Updated SCRtablesfrontback 12_02_2015.xlsx]'Back(Sources)'!AB11","No")</f>
        <v>No</v>
      </c>
      <c r="AC11" s="11" t="str">
        <f>HYPERLINK("[Updated SCRtablesfrontback 12_02_2015.xlsx]'Back(Sources)'!AC11","No")</f>
        <v>No</v>
      </c>
      <c r="AD11" s="11" t="str">
        <f>HYPERLINK("[Updated SCRtablesfrontback 12_02_2015.xlsx]'Back(Sources)'!AD11","No")</f>
        <v>No</v>
      </c>
      <c r="AE11" s="11" t="str">
        <f>HYPERLINK("[Updated SCRtablesfrontback 12_02_2015.xlsx]'Back(Sources)'!AE11","No")</f>
        <v>No</v>
      </c>
      <c r="AF11" s="11" t="str">
        <f>HYPERLINK("[Updated SCRtablesfrontback 12_02_2015.xlsx]'Back(Sources)'!AF11","No")</f>
        <v>No</v>
      </c>
      <c r="AG11" s="11" t="str">
        <f>HYPERLINK("[Updated SCRtablesfrontback 12_02_2015.xlsx]'Back(Sources)'!AG11","No")</f>
        <v>No</v>
      </c>
      <c r="AH11" s="11" t="str">
        <f>HYPERLINK("[Updated SCRtablesfrontback 12_02_2015.xlsx]'Back(Sources)'!AH11","Yes")</f>
        <v>Yes</v>
      </c>
      <c r="AI11" s="11" t="str">
        <f>HYPERLINK("[Updated SCRtablesfrontback 12_02_2015.xlsx]'Back(Sources)'!AI11","Yes")</f>
        <v>Yes</v>
      </c>
      <c r="AJ11" s="11" t="str">
        <f>HYPERLINK("[Updated SCRtablesfrontback 12_02_2015.xlsx]'Back(Sources)'!AJ11","No")</f>
        <v>No</v>
      </c>
      <c r="AK11" s="14" t="s">
        <v>278</v>
      </c>
      <c r="AL11" s="13" t="s">
        <v>278</v>
      </c>
      <c r="AM11" s="13" t="s">
        <v>278</v>
      </c>
      <c r="AN11" s="78" t="s">
        <v>278</v>
      </c>
      <c r="AO11" s="79" t="s">
        <v>51</v>
      </c>
      <c r="AP11" s="79" t="s">
        <v>51</v>
      </c>
      <c r="AQ11" s="79" t="s">
        <v>51</v>
      </c>
      <c r="AR11" s="79" t="s">
        <v>278</v>
      </c>
      <c r="AS11" s="79" t="s">
        <v>278</v>
      </c>
      <c r="AT11" s="79" t="s">
        <v>278</v>
      </c>
      <c r="AU11" s="79" t="s">
        <v>278</v>
      </c>
      <c r="AV11" s="79" t="s">
        <v>51</v>
      </c>
    </row>
    <row r="12" spans="1:48" ht="30">
      <c r="A12" s="8" t="s">
        <v>209</v>
      </c>
      <c r="B12" s="11" t="str">
        <f>HYPERLINK("[Updated SCRtablesfrontback 12_02_2015.xlsx]'Back(Sources)'!B12","Yes")</f>
        <v>Yes</v>
      </c>
      <c r="C12" s="19" t="str">
        <f>HYPERLINK("[Updated SCRtablesfrontback 12_02_2015.xlsx]'Back(Sources)'!C12","Department of Agriculture and Consumer Services")</f>
        <v>Department of Agriculture and Consumer Services</v>
      </c>
      <c r="D12" s="11" t="str">
        <f>HYPERLINK("[Updated SCRtablesfrontback 12_02_2015.xlsx]'Back(Sources)'!D12","No")</f>
        <v>No</v>
      </c>
      <c r="E12" s="11" t="str">
        <f>HYPERLINK("[Updated SCRtablesfrontback 12_02_2015.xlsx]'Back(Sources)'!E12","No")</f>
        <v>No</v>
      </c>
      <c r="F12" s="11" t="str">
        <f>HYPERLINK("[Updated SCRtablesfrontback 12_02_2015.xlsx]'Back(Sources)'!F12","No")</f>
        <v>No</v>
      </c>
      <c r="G12" s="11" t="str">
        <f>HYPERLINK("[Updated SCRtablesfrontback 12_02_2015.xlsx]'Back(Sources)'!G12","Yes")</f>
        <v>Yes</v>
      </c>
      <c r="H12" s="11" t="str">
        <f>HYPERLINK("[Updated SCRtablesfrontback 12_02_2015.xlsx]'Back(Sources)'!H12","No")</f>
        <v>No</v>
      </c>
      <c r="I12" s="11" t="str">
        <f>HYPERLINK("[Updated SCRtablesfrontback 12_02_2015.xlsx]'Back(Sources)'!I12","Yes")</f>
        <v>Yes</v>
      </c>
      <c r="J12" s="11" t="str">
        <f>HYPERLINK("[Updated SCRtablesfrontback 12_02_2015.xlsx]'Back(Sources)'!J12","No")</f>
        <v>No</v>
      </c>
      <c r="K12" s="11" t="str">
        <f>HYPERLINK("[Updated SCRtablesfrontback 12_02_2015.xlsx]'Back(Sources)'!K12","Yes")</f>
        <v>Yes</v>
      </c>
      <c r="L12" s="11" t="str">
        <f>HYPERLINK("[Updated SCRtablesfrontback 12_02_2015.xlsx]'Back(Sources)'!L12","Yes")</f>
        <v>Yes</v>
      </c>
      <c r="M12" s="11" t="str">
        <f>HYPERLINK("[Updated SCRtablesfrontback 12_02_2015.xlsx]'Back(Sources)'!M12","Yes")</f>
        <v>Yes</v>
      </c>
      <c r="N12" s="11" t="str">
        <f>HYPERLINK("[Updated SCRtablesfrontback 12_02_2015.xlsx]'Back(Sources)'!L12","No")</f>
        <v>No</v>
      </c>
      <c r="O12" s="11" t="str">
        <f>HYPERLINK("[Updated SCRtablesfrontback 12_02_2015.xlsx]'Back(Sources)'!O12","Yes")</f>
        <v>Yes</v>
      </c>
      <c r="P12" s="11" t="str">
        <f>HYPERLINK("[Updated SCRtablesfrontback 12_02_2015.xlsx]'Back(Sources)'!P12","Yes")</f>
        <v>Yes</v>
      </c>
      <c r="Q12" s="11" t="str">
        <f>HYPERLINK("[Updated SCRtablesfrontback 12_02_2015.xlsx]'Back(Sources)'!Q12","No")</f>
        <v>No</v>
      </c>
      <c r="R12" s="11" t="str">
        <f>HYPERLINK("[Updated SCRtablesfrontback 12_02_2015.xlsx]'Back(Sources)'!R12","Yes")</f>
        <v>Yes</v>
      </c>
      <c r="S12" s="11" t="str">
        <f>HYPERLINK("[Updated SCRtablesfrontback 12_02_2015.xlsx]'Back(Sources)'!S12","Yes")</f>
        <v>Yes</v>
      </c>
      <c r="T12" s="11" t="str">
        <f>HYPERLINK("[Updated SCRtablesfrontback 12_02_2015.xlsx]'Back(Sources)'!T12","Yes")</f>
        <v>Yes</v>
      </c>
      <c r="U12" s="11" t="str">
        <f>HYPERLINK("[Updated SCRtablesfrontback 12_02_2015.xlsx]'Back(Sources)'!U12","$500,000")</f>
        <v>$500,000</v>
      </c>
      <c r="V12" s="11" t="str">
        <f>HYPERLINK("[Updated SCRtablesfrontback 12_02_2015.xlsx]'Back(Sources)'!V12","Yes")</f>
        <v>Yes</v>
      </c>
      <c r="W12" s="11" t="str">
        <f>HYPERLINK("[Updated SCRtablesfrontback 12_02_2015.xlsx]'Back(Sources)'!W12","Yes")</f>
        <v>Yes</v>
      </c>
      <c r="X12" s="11" t="str">
        <f>HYPERLINK("[Updated SCRtablesfrontback 12_02_2015.xlsx]'Back(Sources)'!X12","Yes")</f>
        <v>Yes</v>
      </c>
      <c r="Y12" s="11" t="str">
        <f>HYPERLINK("[Updated SCRtablesfrontback 12_02_2015.xlsx]'Back(Sources)'!Y12","Yes")</f>
        <v>Yes</v>
      </c>
      <c r="Z12" s="11" t="str">
        <f>HYPERLINK("[Updated SCRtablesfrontback 12_02_2015.xlsx]'Back(Sources)'!Z12","Yes")</f>
        <v>Yes</v>
      </c>
      <c r="AA12" s="11" t="str">
        <f>HYPERLINK("[Updated SCRtablesfrontback 12_02_2015.xlsx]'Back(Sources)'!AA12","No")</f>
        <v>No</v>
      </c>
      <c r="AB12" s="11" t="str">
        <f>HYPERLINK("[Updated SCRtablesfrontback 12_02_2015.xlsx]'Back(Sources)'!AB12","Yes")</f>
        <v>Yes</v>
      </c>
      <c r="AC12" s="11" t="str">
        <f>HYPERLINK("[Updated SCRtablesfrontback 12_02_2015.xlsx]'Back(Sources)'!AC12","Yes")</f>
        <v>Yes</v>
      </c>
      <c r="AD12" s="11" t="str">
        <f>HYPERLINK("[Updated SCRtablesfrontback 12_02_2015.xlsx]'Back(Sources)'!AD12","No")</f>
        <v>No</v>
      </c>
      <c r="AE12" s="11" t="str">
        <f>HYPERLINK("[Updated SCRtablesfrontback 12_02_2015.xlsx]'Back(Sources)'!AE12","No")</f>
        <v>No</v>
      </c>
      <c r="AF12" s="11" t="str">
        <f>HYPERLINK("[Updated SCRtablesfrontback 12_02_2015.xlsx]'Back(Sources)'!AF12","No")</f>
        <v>No</v>
      </c>
      <c r="AG12" s="11" t="str">
        <f>HYPERLINK("[Updated SCRtablesfrontback 12_02_2015.xlsx]'Back(Sources)'!AG12","No")</f>
        <v>No</v>
      </c>
      <c r="AH12" s="11" t="str">
        <f>HYPERLINK("[Updated SCRtablesfrontback 12_02_2015.xlsx]'Back(Sources)'!AH12","Yes")</f>
        <v>Yes</v>
      </c>
      <c r="AI12" s="11" t="str">
        <f>HYPERLINK("[Updated SCRtablesfrontback 12_02_2015.xlsx]'Back(Sources)'!AI12","Yes")</f>
        <v>Yes</v>
      </c>
      <c r="AJ12" s="11" t="str">
        <f>HYPERLINK("[Updated SCRtablesfrontback 12_02_2015.xlsx]'Back(Sources)'!AJ12","Yes")</f>
        <v>Yes</v>
      </c>
      <c r="AK12" s="14" t="s">
        <v>278</v>
      </c>
      <c r="AL12" s="11" t="str">
        <f>HYPERLINK("[Updated SCRtablesfrontback 12_02_2015.xlsx]'Back(Sources)'!AL12","Yes")</f>
        <v>Yes</v>
      </c>
      <c r="AM12" s="11" t="str">
        <f>HYPERLINK("[Updated SCRtablesfrontback 12_02_2015.xlsx]'Back(Sources)'!AM12","No")</f>
        <v>No</v>
      </c>
      <c r="AN12" s="78" t="s">
        <v>278</v>
      </c>
      <c r="AO12" s="79" t="s">
        <v>278</v>
      </c>
      <c r="AP12" s="79" t="s">
        <v>278</v>
      </c>
      <c r="AQ12" s="79" t="s">
        <v>278</v>
      </c>
      <c r="AR12" s="79" t="s">
        <v>278</v>
      </c>
      <c r="AS12" s="79" t="s">
        <v>278</v>
      </c>
      <c r="AT12" s="79" t="s">
        <v>278</v>
      </c>
      <c r="AU12" s="79" t="s">
        <v>278</v>
      </c>
      <c r="AV12" s="79" t="s">
        <v>278</v>
      </c>
    </row>
    <row r="13" spans="1:48">
      <c r="A13" s="8" t="s">
        <v>229</v>
      </c>
      <c r="B13" s="11" t="str">
        <f>HYPERLINK("[Updated SCRtablesfrontback 12_02_2015.xlsx]'Back(Sources)'!B13","Yes")</f>
        <v>Yes</v>
      </c>
      <c r="C13" s="11" t="str">
        <f>HYPERLINK("[Updated SCRtablesfrontback 12_02_2015.xlsx]'Back(Sources)'!C13","Secretary of State")</f>
        <v>Secretary of State</v>
      </c>
      <c r="D13" s="11" t="str">
        <f>HYPERLINK("[Updated SCRtablesfrontback 12_02_2015.xlsx]'Back(Sources)'!D13","Yes")</f>
        <v>Yes</v>
      </c>
      <c r="E13" s="11" t="str">
        <f>HYPERLINK("[Updated SCRtablesfrontback 12_02_2015.xlsx]'Back(Sources)'!E13","No")</f>
        <v>No</v>
      </c>
      <c r="F13" s="11" t="str">
        <f>HYPERLINK("[Updated SCRtablesfrontback 12_02_2015.xlsx]'Back(Sources)'!F13","Yes")</f>
        <v>Yes</v>
      </c>
      <c r="G13" s="11" t="str">
        <f>HYPERLINK("[Updated SCRtablesfrontback 12_02_2015.xlsx]'Back(Sources)'!G13","Yes")</f>
        <v>Yes</v>
      </c>
      <c r="H13" s="11" t="str">
        <f>HYPERLINK("[Updated SCRtablesfrontback 12_02_2015.xlsx]'Back(Sources)'!H13","*")</f>
        <v>*</v>
      </c>
      <c r="I13" s="11" t="str">
        <f>HYPERLINK("[Updated SCRtablesfrontback 12_02_2015.xlsx]'Back(Sources)'!I13","Yes")</f>
        <v>Yes</v>
      </c>
      <c r="J13" s="11" t="str">
        <f>HYPERLINK("[Updated SCRtablesfrontback 12_02_2015.xlsx]'Back(Sources)'!J13","Yes")</f>
        <v>Yes</v>
      </c>
      <c r="K13" s="11" t="str">
        <f>HYPERLINK("[Updated SCRtablesfrontback 12_02_2015.xlsx]'Back(Sources)'!K13","Yes")</f>
        <v>Yes</v>
      </c>
      <c r="L13" s="11" t="str">
        <f>HYPERLINK("[Updated SCRtablesfrontback 12_02_2015.xlsx]'Back(Sources)'!L13","Yes")</f>
        <v>Yes</v>
      </c>
      <c r="M13" s="11" t="str">
        <f>HYPERLINK("[Updated SCRtablesfrontback 12_02_2015.xlsx]'Back(Sources)'!M13","Yes")</f>
        <v>Yes</v>
      </c>
      <c r="N13" s="11" t="str">
        <f>HYPERLINK("[Updated SCRtablesfrontback 12_02_2015.xlsx]'Back(Sources)'!L13","No")</f>
        <v>No</v>
      </c>
      <c r="O13" s="11" t="str">
        <f>HYPERLINK("[Updated SCRtablesfrontback 12_02_2015.xlsx]'Back(Sources)'!O13","Yes")</f>
        <v>Yes</v>
      </c>
      <c r="P13" s="11" t="str">
        <f>HYPERLINK("[Updated SCRtablesfrontback 12_02_2015.xlsx]'Back(Sources)'!P13","Yes")</f>
        <v>Yes</v>
      </c>
      <c r="Q13" s="11" t="str">
        <f>HYPERLINK("[Updated SCRtablesfrontback 12_02_2015.xlsx]'Back(Sources)'!Q13","Yes")</f>
        <v>Yes</v>
      </c>
      <c r="R13" s="11" t="str">
        <f>HYPERLINK("[Updated SCRtablesfrontback 12_02_2015.xlsx]'Back(Sources)'!R13","Yes")</f>
        <v>Yes</v>
      </c>
      <c r="S13" s="11" t="str">
        <f>HYPERLINK("[Updated SCRtablesfrontback 12_02_2015.xlsx]'Back(Sources)'!S13","Yes")</f>
        <v>Yes</v>
      </c>
      <c r="T13" s="11" t="str">
        <f>HYPERLINK("[Updated SCRtablesfrontback 12_02_2015.xlsx]'Back(Sources)'!T13","Yes")</f>
        <v>Yes</v>
      </c>
      <c r="U13" s="11" t="str">
        <f>HYPERLINK("[Updated SCRtablesfrontback 12_02_2015.xlsx]'Back(Sources)'!U13","$1 million")</f>
        <v>$1 million</v>
      </c>
      <c r="V13" s="11" t="str">
        <f>HYPERLINK("[Updated SCRtablesfrontback 12_02_2015.xlsx]'Back(Sources)'!V13","Yes")</f>
        <v>Yes</v>
      </c>
      <c r="W13" s="11" t="str">
        <f>HYPERLINK("[Updated SCRtablesfrontback 12_02_2015.xlsx]'Back(Sources)'!W13","Yes")</f>
        <v>Yes</v>
      </c>
      <c r="X13" s="11" t="str">
        <f>HYPERLINK("[Updated SCRtablesfrontback 12_02_2015.xlsx]'Back(Sources)'!X13","Yes")</f>
        <v>Yes</v>
      </c>
      <c r="Y13" s="11" t="str">
        <f>HYPERLINK("[Updated SCRtablesfrontback 12_02_2015.xlsx]'Back(Sources)'!Y13","Yes")</f>
        <v>Yes</v>
      </c>
      <c r="Z13" s="11" t="str">
        <f>HYPERLINK("[Updated SCRtablesfrontback 12_02_2015.xlsx]'Back(Sources)'!Z13","Yes")</f>
        <v>Yes</v>
      </c>
      <c r="AA13" s="11" t="str">
        <f>HYPERLINK("[Updated SCRtablesfrontback 12_02_2015.xlsx]'Back(Sources)'!AA13","No")</f>
        <v>No</v>
      </c>
      <c r="AB13" s="11" t="str">
        <f>HYPERLINK("[Updated SCRtablesfrontback 12_02_2015.xlsx]'Back(Sources)'!AB13","No")</f>
        <v>No</v>
      </c>
      <c r="AC13" s="11" t="str">
        <f>HYPERLINK("[Updated SCRtablesfrontback 12_02_2015.xlsx]'Back(Sources)'!AC13","No")</f>
        <v>No</v>
      </c>
      <c r="AD13" s="11" t="str">
        <f>HYPERLINK("[Updated SCRtablesfrontback 12_02_2015.xlsx]'Back(Sources)'!AD13","No")</f>
        <v>No</v>
      </c>
      <c r="AE13" s="11" t="str">
        <f>HYPERLINK("[Updated SCRtablesfrontback 12_02_2015.xlsx]'Back(Sources)'!AE13","No")</f>
        <v>No</v>
      </c>
      <c r="AF13" s="11" t="str">
        <f>HYPERLINK("[Updated SCRtablesfrontback 12_02_2015.xlsx]'Back(Sources)'!AF13","Yes")</f>
        <v>Yes</v>
      </c>
      <c r="AG13" s="11" t="str">
        <f>HYPERLINK("[Updated SCRtablesfrontback 12_02_2015.xlsx]'Back(Sources)'!AG13","No")</f>
        <v>No</v>
      </c>
      <c r="AH13" s="11" t="str">
        <f>HYPERLINK("[Updated SCRtablesfrontback 12_02_2015.xlsx]'Back(Sources)'!AH13","Yes")</f>
        <v>Yes</v>
      </c>
      <c r="AI13" s="11" t="str">
        <f>HYPERLINK("[Updated SCRtablesfrontback 12_02_2015.xlsx]'Back(Sources)'!AI13","Yes")</f>
        <v>Yes</v>
      </c>
      <c r="AJ13" s="11" t="str">
        <f>HYPERLINK("[Updated SCRtablesfrontback 12_02_2015.xlsx]'Back(Sources)'!AJ13","Yes")</f>
        <v>Yes</v>
      </c>
      <c r="AK13" s="14" t="s">
        <v>278</v>
      </c>
      <c r="AL13" s="11" t="str">
        <f>HYPERLINK("[Updated SCRtablesfrontback 12_02_2015.xlsx]'Back(Sources)'!AL13","Yes")</f>
        <v>Yes</v>
      </c>
      <c r="AM13" s="11" t="str">
        <f>HYPERLINK("[Updated SCRtablesfrontback 12_02_2015.xlsx]'Back(Sources)'!AM13","Yes")</f>
        <v>Yes</v>
      </c>
      <c r="AN13" s="78" t="s">
        <v>278</v>
      </c>
      <c r="AO13" s="79" t="s">
        <v>51</v>
      </c>
      <c r="AP13" s="79" t="s">
        <v>51</v>
      </c>
      <c r="AQ13" s="79" t="s">
        <v>278</v>
      </c>
      <c r="AR13" s="79" t="s">
        <v>278</v>
      </c>
      <c r="AS13" s="79" t="s">
        <v>278</v>
      </c>
      <c r="AT13" s="79" t="s">
        <v>278</v>
      </c>
      <c r="AU13" s="79" t="s">
        <v>51</v>
      </c>
      <c r="AV13" s="79" t="s">
        <v>278</v>
      </c>
    </row>
    <row r="14" spans="1:48">
      <c r="A14" s="8" t="s">
        <v>256</v>
      </c>
      <c r="B14" s="11" t="str">
        <f>HYPERLINK("[Updated SCRtablesfrontback 12_02_2015.xlsx]'Back(Sources)'!B14","No")</f>
        <v>No</v>
      </c>
      <c r="C14" s="12"/>
      <c r="D14" s="11" t="str">
        <f>HYPERLINK("[Updated SCRtablesfrontback 12_02_2015.xlsx]'Back(Sources)'!D14","Yes")</f>
        <v>Yes</v>
      </c>
      <c r="E14" s="11" t="str">
        <f>HYPERLINK("[Updated SCRtablesfrontback 12_02_2015.xlsx]'Back(Sources)'!E14","No")</f>
        <v>No</v>
      </c>
      <c r="F14" s="11" t="str">
        <f>HYPERLINK("[Updated SCRtablesfrontback 12_02_2015.xlsx]'Back(Sources)'!F14","Yes")</f>
        <v>Yes</v>
      </c>
      <c r="G14" s="11" t="str">
        <f>HYPERLINK("[Updated SCRtablesfrontback 12_02_2015.xlsx]'Back(Sources)'!G14","Yes")</f>
        <v>Yes</v>
      </c>
      <c r="H14" s="14" t="s">
        <v>51</v>
      </c>
      <c r="I14" s="11" t="str">
        <f>HYPERLINK("[Updated SCRtablesfrontback 12_02_2015.xlsx]'Back(Sources)'!I14","Yes")</f>
        <v>Yes</v>
      </c>
      <c r="J14" s="11" t="str">
        <f>HYPERLINK("[Updated SCRtablesfrontback 12_02_2015.xlsx]'Back(Sources)'!J14","Yes")</f>
        <v>Yes</v>
      </c>
      <c r="K14" s="11" t="str">
        <f>HYPERLINK("[Updated SCRtablesfrontback 12_02_2015.xlsx]'Back(Sources)'!K14","Yes")</f>
        <v>Yes</v>
      </c>
      <c r="L14" s="11" t="str">
        <f>HYPERLINK("[Updated SCRtablesfrontback 12_02_2015.xlsx]'Back(Sources)'!L14","Yes")</f>
        <v>Yes</v>
      </c>
      <c r="M14" s="11" t="str">
        <f>HYPERLINK("[Updated SCRtablesfrontback 12_02_2015.xlsx]'Back(Sources)'!M14","Yes")</f>
        <v>Yes</v>
      </c>
      <c r="N14" s="11" t="str">
        <f>HYPERLINK("[Updated SCRtablesfrontback 12_02_2015.xlsx]'Back(Sources)'!L14","No")</f>
        <v>No</v>
      </c>
      <c r="O14" s="11" t="str">
        <f>HYPERLINK("[Updated SCRtablesfrontback 12_02_2015.xlsx]'Back(Sources)'!O14","Yes")</f>
        <v>Yes</v>
      </c>
      <c r="P14" s="11" t="str">
        <f>HYPERLINK("[Updated SCRtablesfrontback 12_02_2015.xlsx]'Back(Sources)'!P14","Yes")</f>
        <v>Yes</v>
      </c>
      <c r="Q14" s="11" t="str">
        <f>HYPERLINK("[Updated SCRtablesfrontback 12_02_2015.xlsx]'Back(Sources)'!Q14","Yes")</f>
        <v>Yes</v>
      </c>
      <c r="R14" s="11" t="str">
        <f>HYPERLINK("[Updated SCRtablesfrontback 12_02_2015.xlsx]'Back(Sources)'!R14","Yes")</f>
        <v>Yes</v>
      </c>
      <c r="S14" s="11" t="str">
        <f>HYPERLINK("[Updated SCRtablesfrontback 12_02_2015.xlsx]'Back(Sources)'!S14","Yes")</f>
        <v>Yes</v>
      </c>
      <c r="T14" s="11" t="str">
        <f>HYPERLINK("[Updated SCRtablesfrontback 12_02_2015.xlsx]'Back(Sources)'!T14","Yes")</f>
        <v>Yes</v>
      </c>
      <c r="U14" s="11" t="str">
        <f>HYPERLINK("[Updated SCRtablesfrontback 12_02_2015.xlsx]'Back(Sources)'!U14","$500,000")</f>
        <v>$500,000</v>
      </c>
      <c r="V14" s="11" t="str">
        <f>HYPERLINK("[Updated SCRtablesfrontback 12_02_2015.xlsx]'Back(Sources)'!V14","Yes")</f>
        <v>Yes</v>
      </c>
      <c r="W14" s="11" t="str">
        <f>HYPERLINK("[Updated SCRtablesfrontback 12_02_2015.xlsx]'Back(Sources)'!W14","Yes")</f>
        <v>Yes</v>
      </c>
      <c r="X14" s="11" t="str">
        <f>HYPERLINK("[Updated SCRtablesfrontback 12_02_2015.xlsx]'Back(Sources)'!X14","Yes")</f>
        <v>Yes</v>
      </c>
      <c r="Y14" s="11" t="str">
        <f>HYPERLINK("[Updated SCRtablesfrontback 12_02_2015.xlsx]'Back(Sources)'!Y14","Yes")</f>
        <v>Yes</v>
      </c>
      <c r="Z14" s="11" t="str">
        <f>HYPERLINK("[Updated SCRtablesfrontback 12_02_2015.xlsx]'Back(Sources)'!Z14","Yes")</f>
        <v>Yes</v>
      </c>
      <c r="AA14" s="11" t="str">
        <f>HYPERLINK("[Updated SCRtablesfrontback 12_02_2015.xlsx]'Back(Sources)'!AA14","Yes")</f>
        <v>Yes</v>
      </c>
      <c r="AB14" s="11" t="str">
        <f>HYPERLINK("[Updated SCRtablesfrontback 12_02_2015.xlsx]'Back(Sources)'!AB14","No")</f>
        <v>No</v>
      </c>
      <c r="AC14" s="11" t="str">
        <f>HYPERLINK("[Updated SCRtablesfrontback 12_02_2015.xlsx]'Back(Sources)'!AC14","No")</f>
        <v>No</v>
      </c>
      <c r="AD14" s="11" t="str">
        <f>HYPERLINK("[Updated SCRtablesfrontback 12_02_2015.xlsx]'Back(Sources)'!AD14","No")</f>
        <v>No</v>
      </c>
      <c r="AE14" s="11" t="str">
        <f>HYPERLINK("[Updated SCRtablesfrontback 12_02_2015.xlsx]'Back(Sources)'!AE14","No")</f>
        <v>No</v>
      </c>
      <c r="AF14" s="11" t="str">
        <f>HYPERLINK("[Updated SCRtablesfrontback 12_02_2015.xlsx]'Back(Sources)'!AF14","Yes")</f>
        <v>Yes</v>
      </c>
      <c r="AG14" s="11" t="str">
        <f>HYPERLINK("[Updated SCRtablesfrontback 12_02_2015.xlsx]'Back(Sources)'!AG14","Yes")</f>
        <v>Yes</v>
      </c>
      <c r="AH14" s="11" t="str">
        <f>HYPERLINK("[Updated SCRtablesfrontback 12_02_2015.xlsx]'Back(Sources)'!AH14","Yes")</f>
        <v>Yes</v>
      </c>
      <c r="AI14" s="11" t="str">
        <f>HYPERLINK("[Updated SCRtablesfrontback 12_02_2015.xlsx]'Back(Sources)'!AI14","No")</f>
        <v>No</v>
      </c>
      <c r="AJ14" s="11" t="str">
        <f>HYPERLINK("[Updated SCRtablesfrontback 12_02_2015.xlsx]'Back(Sources)'!AJ14","Yes")</f>
        <v>Yes</v>
      </c>
      <c r="AK14" s="14" t="s">
        <v>58</v>
      </c>
      <c r="AL14" s="11" t="str">
        <f>HYPERLINK("[Updated SCRtablesfrontback 12_02_2015.xlsx]'Back(Sources)'!AL14","Yes")</f>
        <v>Yes</v>
      </c>
      <c r="AM14" s="11" t="str">
        <f>HYPERLINK("[Updated SCRtablesfrontback 12_02_2015.xlsx]'Back(Sources)'!AM14","Yes")</f>
        <v>Yes</v>
      </c>
      <c r="AN14" s="78" t="s">
        <v>278</v>
      </c>
      <c r="AO14" s="79" t="s">
        <v>278</v>
      </c>
      <c r="AP14" s="79" t="s">
        <v>278</v>
      </c>
      <c r="AQ14" s="79" t="s">
        <v>51</v>
      </c>
      <c r="AR14" s="79" t="s">
        <v>278</v>
      </c>
      <c r="AS14" s="79" t="s">
        <v>278</v>
      </c>
      <c r="AT14" s="79" t="s">
        <v>278</v>
      </c>
      <c r="AU14" s="79" t="s">
        <v>51</v>
      </c>
      <c r="AV14" s="79" t="s">
        <v>278</v>
      </c>
    </row>
    <row r="15" spans="1:48">
      <c r="A15" s="8" t="s">
        <v>284</v>
      </c>
      <c r="B15" s="11" t="str">
        <f>HYPERLINK("[Updated SCRtablesfrontback 12_02_2015.xlsx]'Back(Sources)'!B15","No")</f>
        <v>No</v>
      </c>
      <c r="C15" s="12"/>
      <c r="D15" s="11" t="str">
        <f>HYPERLINK("[Updated SCRtablesfrontback 12_02_2015.xlsx]'Back(Sources)'!D15","No")</f>
        <v>No</v>
      </c>
      <c r="E15" s="11" t="str">
        <f>HYPERLINK("[Updated SCRtablesfrontback 12_02_2015.xlsx]'Back(Sources)'!E15","No")</f>
        <v>No</v>
      </c>
      <c r="F15" s="11" t="str">
        <f>HYPERLINK("[Updated SCRtablesfrontback 12_02_2015.xlsx]'Back(Sources)'!F15","No")</f>
        <v>No</v>
      </c>
      <c r="G15" s="11" t="str">
        <f>HYPERLINK("[Updated SCRtablesfrontback 12_02_2015.xlsx]'Back(Sources)'!G15","Yes")</f>
        <v>Yes</v>
      </c>
      <c r="H15" s="11" t="str">
        <f>HYPERLINK("[Updated SCRtablesfrontback 12_02_2015.xlsx]'Back(Sources)'!H15","No")</f>
        <v>No</v>
      </c>
      <c r="I15" s="11" t="str">
        <f>HYPERLINK("[Updated SCRtablesfrontback 12_02_2015.xlsx]'Back(Sources)'!I15","Yes")</f>
        <v>Yes</v>
      </c>
      <c r="J15" s="11" t="str">
        <f>HYPERLINK("[Updated SCRtablesfrontback 12_02_2015.xlsx]'Back(Sources)'!J15","No")</f>
        <v>No</v>
      </c>
      <c r="K15" s="11" t="str">
        <f>HYPERLINK("[Updated SCRtablesfrontback 12_02_2015.xlsx]'Back(Sources)'!K15","Yes")</f>
        <v>Yes</v>
      </c>
      <c r="L15" s="11" t="str">
        <f>HYPERLINK("[Updated SCRtablesfrontback 12_02_2015.xlsx]'Back(Sources)'!L15","Yes")</f>
        <v>Yes</v>
      </c>
      <c r="M15" s="11" t="str">
        <f>HYPERLINK("[Updated SCRtablesfrontback 12_02_2015.xlsx]'Back(Sources)'!M15","Yes")</f>
        <v>Yes</v>
      </c>
      <c r="N15" s="11" t="str">
        <f>HYPERLINK("[Updated SCRtablesfrontback 12_02_2015.xlsx]'Back(Sources)'!L15","No")</f>
        <v>No</v>
      </c>
      <c r="O15" s="11" t="str">
        <f>HYPERLINK("[Updated SCRtablesfrontback 12_02_2015.xlsx]'Back(Sources)'!O15","No")</f>
        <v>No</v>
      </c>
      <c r="P15" s="11" t="str">
        <f>HYPERLINK("[Updated SCRtablesfrontback 12_02_2015.xlsx]'Back(Sources)'!P15","Yes")</f>
        <v>Yes</v>
      </c>
      <c r="Q15" s="11" t="str">
        <f>HYPERLINK("[Updated SCRtablesfrontback 12_02_2015.xlsx]'Back(Sources)'!Q15","Yes")</f>
        <v>Yes</v>
      </c>
      <c r="R15" s="11" t="str">
        <f>HYPERLINK("[Updated SCRtablesfrontback 12_02_2015.xlsx]'Back(Sources)'!R15","No")</f>
        <v>No</v>
      </c>
      <c r="S15" s="11" t="str">
        <f>HYPERLINK("[Updated SCRtablesfrontback 12_02_2015.xlsx]'Back(Sources)'!S15","No")</f>
        <v>No</v>
      </c>
      <c r="T15" s="11" t="str">
        <f>HYPERLINK("[Updated SCRtablesfrontback 12_02_2015.xlsx]'Back(Sources)'!T15","No")</f>
        <v>No</v>
      </c>
      <c r="U15" s="13" t="s">
        <v>58</v>
      </c>
      <c r="V15" s="11" t="str">
        <f>HYPERLINK("[Updated SCRtablesfrontback 12_02_2015.xlsx]'Back(Sources)'!V15","None")</f>
        <v>None</v>
      </c>
      <c r="W15" s="11" t="str">
        <f>HYPERLINK("[Updated SCRtablesfrontback 12_02_2015.xlsx]'Back(Sources)'!W15","N/A")</f>
        <v>N/A</v>
      </c>
      <c r="X15" s="11" t="str">
        <f>HYPERLINK("[Updated SCRtablesfrontback 12_02_2015.xlsx]'Back(Sources)'!X15","N/A")</f>
        <v>N/A</v>
      </c>
      <c r="Y15" s="11" t="str">
        <f>HYPERLINK("[Updated SCRtablesfrontback 12_02_2015.xlsx]'Back(Sources)'!Y15","N/A")</f>
        <v>N/A</v>
      </c>
      <c r="Z15" s="11" t="str">
        <f>HYPERLINK("[Updated SCRtablesfrontback 12_02_2015.xlsx]'Back(Sources)'!Z15","N/A")</f>
        <v>N/A</v>
      </c>
      <c r="AA15" s="11" t="str">
        <f>HYPERLINK("[Updated SCRtablesfrontback 12_02_2015.xlsx]'Back(Sources)'!AA15","N/A")</f>
        <v>N/A</v>
      </c>
      <c r="AB15" s="11" t="str">
        <f>HYPERLINK("[Updated SCRtablesfrontback 12_02_2015.xlsx]'Back(Sources)'!AB15","N/A")</f>
        <v>N/A</v>
      </c>
      <c r="AC15" s="11" t="str">
        <f>HYPERLINK("[Updated SCRtablesfrontback 12_02_2015.xlsx]'Back(Sources)'!AC15","N/A")</f>
        <v>N/A</v>
      </c>
      <c r="AD15" s="11" t="str">
        <f>HYPERLINK("[Updated SCRtablesfrontback 12_02_2015.xlsx]'Back(Sources)'!AD15","N/A")</f>
        <v>N/A</v>
      </c>
      <c r="AE15" s="11" t="str">
        <f>HYPERLINK("[Updated SCRtablesfrontback 12_02_2015.xlsx]'Back(Sources)'!AE15","N/A")</f>
        <v>N/A</v>
      </c>
      <c r="AF15" s="11" t="str">
        <f>HYPERLINK("[Updated SCRtablesfrontback 12_02_2015.xlsx]'Back(Sources)'!AF15","N/A")</f>
        <v>N/A</v>
      </c>
      <c r="AG15" s="11" t="str">
        <f>HYPERLINK("[Updated SCRtablesfrontback 12_02_2015.xlsx]'Back(Sources)'!AG15","N/A")</f>
        <v>N/A</v>
      </c>
      <c r="AH15" s="11" t="str">
        <f>HYPERLINK("[Updated SCRtablesfrontback 12_02_2015.xlsx]'Back(Sources)'!AH15","N/A")</f>
        <v>N/A</v>
      </c>
      <c r="AI15" s="11" t="str">
        <f>HYPERLINK("[Updated SCRtablesfrontback 12_02_2015.xlsx]'Back(Sources)'!AI15","N/A")</f>
        <v>N/A</v>
      </c>
      <c r="AJ15" s="11" t="str">
        <f>HYPERLINK("[Updated SCRtablesfrontback 12_02_2015.xlsx]'Back(Sources)'!AJ15","N/A")</f>
        <v>N/A</v>
      </c>
      <c r="AK15" s="14" t="s">
        <v>58</v>
      </c>
      <c r="AL15" s="11" t="str">
        <f>HYPERLINK("[Updated SCRtablesfrontback 12_02_2015.xlsx]'Back(Sources)'!AL15","Yes")</f>
        <v>Yes</v>
      </c>
      <c r="AM15" s="11" t="str">
        <f>HYPERLINK("[Updated SCRtablesfrontback 12_02_2015.xlsx]'Back(Sources)'!AM15","No")</f>
        <v>No</v>
      </c>
      <c r="AN15" s="78" t="s">
        <v>51</v>
      </c>
      <c r="AO15" s="79" t="s">
        <v>51</v>
      </c>
      <c r="AP15" s="79" t="s">
        <v>51</v>
      </c>
      <c r="AQ15" s="79" t="s">
        <v>51</v>
      </c>
      <c r="AR15" s="79" t="s">
        <v>51</v>
      </c>
      <c r="AS15" s="79" t="s">
        <v>51</v>
      </c>
      <c r="AT15" s="79" t="s">
        <v>51</v>
      </c>
      <c r="AU15" s="79" t="s">
        <v>51</v>
      </c>
      <c r="AV15" s="79" t="s">
        <v>51</v>
      </c>
    </row>
    <row r="16" spans="1:48">
      <c r="A16" s="8" t="s">
        <v>292</v>
      </c>
      <c r="B16" s="11" t="str">
        <f>HYPERLINK("[Updated SCRtablesfrontback 12_02_2015.xlsx]'Back(Sources)'!B16","No")</f>
        <v>No</v>
      </c>
      <c r="C16" s="12"/>
      <c r="D16" s="11" t="str">
        <f>HYPERLINK("[Updated SCRtablesfrontback 12_02_2015.xlsx]'Back(Sources)'!D16","No")</f>
        <v>No</v>
      </c>
      <c r="E16" s="11" t="str">
        <f>HYPERLINK("[Updated SCRtablesfrontback 12_02_2015.xlsx]'Back(Sources)'!E16","No")</f>
        <v>No</v>
      </c>
      <c r="F16" s="11" t="str">
        <f>HYPERLINK("[Updated SCRtablesfrontback 12_02_2015.xlsx]'Back(Sources)'!F16","No")</f>
        <v>No</v>
      </c>
      <c r="G16" s="11" t="str">
        <f>HYPERLINK("[Updated SCRtablesfrontback 12_02_2015.xlsx]'Back(Sources)'!G16","Yes")</f>
        <v>Yes</v>
      </c>
      <c r="H16" s="11" t="str">
        <f>HYPERLINK("[Updated SCRtablesfrontback 12_02_2015.xlsx]'Back(Sources)'!H16","No")</f>
        <v>No</v>
      </c>
      <c r="I16" s="11" t="str">
        <f>HYPERLINK("[Updated SCRtablesfrontback 12_02_2015.xlsx]'Back(Sources)'!I16","Yes")</f>
        <v>Yes</v>
      </c>
      <c r="J16" s="11" t="str">
        <f>HYPERLINK("[Updated SCRtablesfrontback 12_02_2015.xlsx]'Back(Sources)'!J16","No")</f>
        <v>No</v>
      </c>
      <c r="K16" s="11" t="str">
        <f>HYPERLINK("[Updated SCRtablesfrontback 12_02_2015.xlsx]'Back(Sources)'!K16","Yes")</f>
        <v>Yes</v>
      </c>
      <c r="L16" s="11" t="str">
        <f>HYPERLINK("[Updated SCRtablesfrontback 12_02_2015.xlsx]'Back(Sources)'!L16","Yes")</f>
        <v>Yes</v>
      </c>
      <c r="M16" s="11" t="str">
        <f>HYPERLINK("[Updated SCRtablesfrontback 12_02_2015.xlsx]'Back(Sources)'!M16","Yes")</f>
        <v>Yes</v>
      </c>
      <c r="N16" s="11" t="str">
        <f>HYPERLINK("[Updated SCRtablesfrontback 12_02_2015.xlsx]'Back(Sources)'!L16","No")</f>
        <v>No</v>
      </c>
      <c r="O16" s="11" t="str">
        <f>HYPERLINK("[Updated SCRtablesfrontback 12_02_2015.xlsx]'Back(Sources)'!O16","Yes")</f>
        <v>Yes</v>
      </c>
      <c r="P16" s="11" t="str">
        <f>HYPERLINK("[Updated SCRtablesfrontback 12_02_2015.xlsx]'Back(Sources)'!P16","Yes")</f>
        <v>Yes</v>
      </c>
      <c r="Q16" s="11" t="str">
        <f>HYPERLINK("[Updated SCRtablesfrontback 12_02_2015.xlsx]'Back(Sources)'!Q16","Yes")</f>
        <v>Yes</v>
      </c>
      <c r="R16" s="11" t="str">
        <f>HYPERLINK("[Updated SCRtablesfrontback 12_02_2015.xlsx]'Back(Sources)'!R16","Yes")</f>
        <v>Yes</v>
      </c>
      <c r="S16" s="11" t="str">
        <f>HYPERLINK("[Updated SCRtablesfrontback 12_02_2015.xlsx]'Back(Sources)'!S16","No")</f>
        <v>No</v>
      </c>
      <c r="T16" s="11" t="str">
        <f>HYPERLINK("[Updated SCRtablesfrontback 12_02_2015.xlsx]'Back(Sources)'!T16","Yes")</f>
        <v>Yes</v>
      </c>
      <c r="U16" s="11" t="str">
        <f>HYPERLINK("[Updated SCRtablesfrontback 12_02_2015.xlsx]'Back(Sources)'!U16","$300,000")</f>
        <v>$300,000</v>
      </c>
      <c r="V16" s="11" t="str">
        <f>HYPERLINK("[Updated SCRtablesfrontback 12_02_2015.xlsx]'Back(Sources)'!V16","Yes")</f>
        <v>Yes</v>
      </c>
      <c r="W16" s="11" t="str">
        <f>HYPERLINK("[Updated SCRtablesfrontback 12_02_2015.xlsx]'Back(Sources)'!W16","Yes")</f>
        <v>Yes</v>
      </c>
      <c r="X16" s="11" t="str">
        <f>HYPERLINK("[Updated SCRtablesfrontback 12_02_2015.xlsx]'Back(Sources)'!X16","Yes")</f>
        <v>Yes</v>
      </c>
      <c r="Y16" s="11" t="str">
        <f>HYPERLINK("[Updated SCRtablesfrontback 12_02_2015.xlsx]'Back(Sources)'!Y16","Yes")</f>
        <v>Yes</v>
      </c>
      <c r="Z16" s="11" t="str">
        <f>HYPERLINK("[Updated SCRtablesfrontback 12_02_2015.xlsx]'Back(Sources)'!Z16","No")</f>
        <v>No</v>
      </c>
      <c r="AA16" s="11" t="str">
        <f>HYPERLINK("[Updated SCRtablesfrontback 12_02_2015.xlsx]'Back(Sources)'!AA16","No")</f>
        <v>No</v>
      </c>
      <c r="AB16" s="11" t="str">
        <f>HYPERLINK("[Updated SCRtablesfrontback 12_02_2015.xlsx]'Back(Sources)'!AB16","Yes")</f>
        <v>Yes</v>
      </c>
      <c r="AC16" s="11" t="str">
        <f>HYPERLINK("[Updated SCRtablesfrontback 12_02_2015.xlsx]'Back(Sources)'!AC16","No")</f>
        <v>No</v>
      </c>
      <c r="AD16" s="11" t="str">
        <f>HYPERLINK("[Updated SCRtablesfrontback 12_02_2015.xlsx]'Back(Sources)'!AD16","No")</f>
        <v>No</v>
      </c>
      <c r="AE16" s="11" t="str">
        <f>HYPERLINK("[Updated SCRtablesfrontback 12_02_2015.xlsx]'Back(Sources)'!AE16","No")</f>
        <v>No</v>
      </c>
      <c r="AF16" s="11" t="str">
        <f>HYPERLINK("[Updated SCRtablesfrontback 12_02_2015.xlsx]'Back(Sources)'!AF16","Yes")</f>
        <v>Yes</v>
      </c>
      <c r="AG16" s="11" t="str">
        <f>HYPERLINK("[Updated SCRtablesfrontback 12_02_2015.xlsx]'Back(Sources)'!AG16","Yes")</f>
        <v>Yes</v>
      </c>
      <c r="AH16" s="11" t="str">
        <f>HYPERLINK("[Updated SCRtablesfrontback 12_02_2015.xlsx]'Back(Sources)'!AH16","Yes")</f>
        <v>Yes</v>
      </c>
      <c r="AI16" s="11" t="str">
        <f>HYPERLINK("[Updated SCRtablesfrontback 12_02_2015.xlsx]'Back(Sources)'!AI16","Yes")</f>
        <v>Yes</v>
      </c>
      <c r="AJ16" s="11" t="str">
        <f>HYPERLINK("[Updated SCRtablesfrontback 12_02_2015.xlsx]'Back(Sources)'!AJ16","Yes")</f>
        <v>Yes</v>
      </c>
      <c r="AK16" s="14" t="s">
        <v>278</v>
      </c>
      <c r="AL16" s="11" t="str">
        <f>HYPERLINK("[Updated SCRtablesfrontback 12_02_2015.xlsx]'Back(Sources)'!AL16","Yes")</f>
        <v>Yes</v>
      </c>
      <c r="AM16" s="11" t="str">
        <f>HYPERLINK("[Updated SCRtablesfrontback 12_02_2015.xlsx]'Back(Sources)'!AM16","Yes")</f>
        <v>Yes</v>
      </c>
      <c r="AN16" s="78" t="s">
        <v>278</v>
      </c>
      <c r="AO16" s="79" t="s">
        <v>278</v>
      </c>
      <c r="AP16" s="79" t="s">
        <v>51</v>
      </c>
      <c r="AQ16" s="79" t="s">
        <v>51</v>
      </c>
      <c r="AR16" s="79" t="s">
        <v>278</v>
      </c>
      <c r="AS16" s="79" t="s">
        <v>278</v>
      </c>
      <c r="AT16" s="79" t="s">
        <v>278</v>
      </c>
      <c r="AU16" s="79" t="s">
        <v>278</v>
      </c>
      <c r="AV16" s="79" t="s">
        <v>278</v>
      </c>
    </row>
    <row r="17" spans="1:48">
      <c r="A17" s="8" t="s">
        <v>315</v>
      </c>
      <c r="B17" s="11" t="str">
        <f>HYPERLINK("[Updated SCRtablesfrontback 12_02_2015.xlsx]'Back(Sources)'!B17","No")</f>
        <v>No</v>
      </c>
      <c r="C17" s="12"/>
      <c r="D17" s="11" t="str">
        <f>HYPERLINK("[Updated SCRtablesfrontback 12_02_2015.xlsx]'Back(Sources)'!D17","No")</f>
        <v>No</v>
      </c>
      <c r="E17" s="11" t="str">
        <f>HYPERLINK("[Updated SCRtablesfrontback 12_02_2015.xlsx]'Back(Sources)'!E17","No")</f>
        <v>No</v>
      </c>
      <c r="F17" s="11" t="str">
        <f>HYPERLINK("[Updated SCRtablesfrontback 12_02_2015.xlsx]'Back(Sources)'!F17","Yes")</f>
        <v>Yes</v>
      </c>
      <c r="G17" s="11" t="str">
        <f>HYPERLINK("[Updated SCRtablesfrontback 12_02_2015.xlsx]'Back(Sources)'!G17","Yes")</f>
        <v>Yes</v>
      </c>
      <c r="H17" s="11" t="str">
        <f>HYPERLINK("[Updated SCRtablesfrontback 12_02_2015.xlsx]'Back(Sources)'!H17","No")</f>
        <v>No</v>
      </c>
      <c r="I17" s="11" t="str">
        <f>HYPERLINK("[Updated SCRtablesfrontback 12_02_2015.xlsx]'Back(Sources)'!I17","Yes")</f>
        <v>Yes</v>
      </c>
      <c r="J17" s="11" t="str">
        <f>HYPERLINK("[Updated SCRtablesfrontback 12_02_2015.xlsx]'Back(Sources)'!J17","No")</f>
        <v>No</v>
      </c>
      <c r="K17" s="11" t="str">
        <f>HYPERLINK("[Updated SCRtablesfrontback 12_02_2015.xlsx]'Back(Sources)'!K17","Yes")</f>
        <v>Yes</v>
      </c>
      <c r="L17" s="11" t="str">
        <f>HYPERLINK("[Updated SCRtablesfrontback 12_02_2015.xlsx]'Back(Sources)'!L17","Yes")</f>
        <v>Yes</v>
      </c>
      <c r="M17" s="11" t="str">
        <f>HYPERLINK("[Updated SCRtablesfrontback 12_02_2015.xlsx]'Back(Sources)'!M17","Yes")</f>
        <v>Yes</v>
      </c>
      <c r="N17" s="11" t="str">
        <f>HYPERLINK("[Updated SCRtablesfrontback 12_02_2015.xlsx]'Back(Sources)'!L17","No")</f>
        <v>No</v>
      </c>
      <c r="O17" s="11" t="str">
        <f>HYPERLINK("[Updated SCRtablesfrontback 12_02_2015.xlsx]'Back(Sources)'!O17","No")</f>
        <v>No</v>
      </c>
      <c r="P17" s="11" t="str">
        <f>HYPERLINK("[Updated SCRtablesfrontback 12_02_2015.xlsx]'Back(Sources)'!P17","No")</f>
        <v>No</v>
      </c>
      <c r="Q17" s="11" t="str">
        <f>HYPERLINK("[Updated SCRtablesfrontback 12_02_2015.xlsx]'Back(Sources)'!Q17","N/A")</f>
        <v>N/A</v>
      </c>
      <c r="R17" s="11" t="str">
        <f>HYPERLINK("[Updated SCRtablesfrontback 12_02_2015.xlsx]'Back(Sources)'!R17","N/A")</f>
        <v>N/A</v>
      </c>
      <c r="S17" s="11" t="str">
        <f>HYPERLINK("[Updated SCRtablesfrontback 12_02_2015.xlsx]'Back(Sources)'!S17","N/A")</f>
        <v>N/A</v>
      </c>
      <c r="T17" s="11" t="str">
        <f>HYPERLINK("[Updated SCRtablesfrontback 12_02_2015.xlsx]'Back(Sources)'!T17","No")</f>
        <v>No</v>
      </c>
      <c r="U17" s="13" t="s">
        <v>58</v>
      </c>
      <c r="V17" s="14" t="s">
        <v>1079</v>
      </c>
      <c r="W17" s="11" t="str">
        <f>HYPERLINK("[Updated SCRtablesfrontback 12_02_2015.xlsx]'Back(Sources)'!W17","N/A")</f>
        <v>N/A</v>
      </c>
      <c r="X17" s="11" t="str">
        <f>HYPERLINK("[Updated SCRtablesfrontback 12_02_2015.xlsx]'Back(Sources)'!X17","N/A")</f>
        <v>N/A</v>
      </c>
      <c r="Y17" s="11" t="str">
        <f>HYPERLINK("[Updated SCRtablesfrontback 12_02_2015.xlsx]'Back(Sources)'!Y17","N/A")</f>
        <v>N/A</v>
      </c>
      <c r="Z17" s="11" t="str">
        <f>HYPERLINK("[Updated SCRtablesfrontback 12_02_2015.xlsx]'Back(Sources)'!Z17","N/A")</f>
        <v>N/A</v>
      </c>
      <c r="AA17" s="11" t="str">
        <f>HYPERLINK("[Updated SCRtablesfrontback 12_02_2015.xlsx]'Back(Sources)'!AA17","N/A")</f>
        <v>N/A</v>
      </c>
      <c r="AB17" s="11" t="str">
        <f>HYPERLINK("[Updated SCRtablesfrontback 12_02_2015.xlsx]'Back(Sources)'!AB17","N/A")</f>
        <v>N/A</v>
      </c>
      <c r="AC17" s="11" t="str">
        <f>HYPERLINK("[Updated SCRtablesfrontback 12_02_2015.xlsx]'Back(Sources)'!AC17","N/A")</f>
        <v>N/A</v>
      </c>
      <c r="AD17" s="11" t="str">
        <f>HYPERLINK("[Updated SCRtablesfrontback 12_02_2015.xlsx]'Back(Sources)'!AD17","N/A")</f>
        <v>N/A</v>
      </c>
      <c r="AE17" s="11" t="str">
        <f>HYPERLINK("[Updated SCRtablesfrontback 12_02_2015.xlsx]'Back(Sources)'!AE17","N/A")</f>
        <v>N/A</v>
      </c>
      <c r="AF17" s="11" t="str">
        <f>HYPERLINK("[Updated SCRtablesfrontback 12_02_2015.xlsx]'Back(Sources)'!AF17","N/A")</f>
        <v>N/A</v>
      </c>
      <c r="AG17" s="11" t="str">
        <f>HYPERLINK("[Updated SCRtablesfrontback 12_02_2015.xlsx]'Back(Sources)'!AG17","N/A")</f>
        <v>N/A</v>
      </c>
      <c r="AH17" s="11" t="str">
        <f>HYPERLINK("[Updated SCRtablesfrontback 12_02_2015.xlsx]'Back(Sources)'!AH17","N/A")</f>
        <v>N/A</v>
      </c>
      <c r="AI17" s="11" t="str">
        <f>HYPERLINK("[Updated SCRtablesfrontback 12_02_2015.xlsx]'Back(Sources)'!AI17","N/A")</f>
        <v>N/A</v>
      </c>
      <c r="AJ17" s="11" t="str">
        <f>HYPERLINK("[Updated SCRtablesfrontback 12_02_2015.xlsx]'Back(Sources)'!AJ17","N/A")</f>
        <v>N/A</v>
      </c>
      <c r="AK17" s="14" t="s">
        <v>58</v>
      </c>
      <c r="AL17" s="11" t="str">
        <f>HYPERLINK("[Updated SCRtablesfrontback 12_02_2015.xlsx]'Back(Sources)'!AL17","Yes")</f>
        <v>Yes</v>
      </c>
      <c r="AM17" s="11" t="str">
        <f>HYPERLINK("[Updated SCRtablesfrontback 12_02_2015.xlsx]'Back(Sources)'!AM17","Yes")</f>
        <v>Yes</v>
      </c>
      <c r="AN17" s="78" t="s">
        <v>278</v>
      </c>
      <c r="AO17" s="79" t="s">
        <v>278</v>
      </c>
      <c r="AP17" s="79" t="s">
        <v>51</v>
      </c>
      <c r="AQ17" s="79" t="s">
        <v>278</v>
      </c>
      <c r="AR17" s="79" t="s">
        <v>278</v>
      </c>
      <c r="AS17" s="79" t="s">
        <v>278</v>
      </c>
      <c r="AT17" s="79" t="s">
        <v>278</v>
      </c>
      <c r="AU17" s="79" t="s">
        <v>51</v>
      </c>
      <c r="AV17" s="79" t="s">
        <v>51</v>
      </c>
    </row>
    <row r="18" spans="1:48">
      <c r="A18" s="15" t="s">
        <v>326</v>
      </c>
      <c r="B18" s="11" t="str">
        <f>HYPERLINK("[Updated SCRtablesfrontback 12_02_2015.xlsx]'Back(Sources)'!B18","No")</f>
        <v>No</v>
      </c>
      <c r="C18" s="12"/>
      <c r="D18" s="11" t="str">
        <f>HYPERLINK("[Updated SCRtablesfrontback 12_02_2015.xlsx]'Back(Sources)'!D18","No")</f>
        <v>No</v>
      </c>
      <c r="E18" s="11" t="str">
        <f>HYPERLINK("[Updated SCRtablesfrontback 12_02_2015.xlsx]'Back(Sources)'!E18","No")</f>
        <v>No</v>
      </c>
      <c r="F18" s="11" t="str">
        <f>HYPERLINK("[Updated SCRtablesfrontback 12_02_2015.xlsx]'Back(Sources)'!F18","No")</f>
        <v>No</v>
      </c>
      <c r="G18" s="11" t="str">
        <f>HYPERLINK("[Updated SCRtablesfrontback 12_02_2015.xlsx]'Back(Sources)'!G18","Yes")</f>
        <v>Yes</v>
      </c>
      <c r="H18" s="11" t="str">
        <f>HYPERLINK("[Updated SCRtablesfrontback 12_02_2015.xlsx]'Back(Sources)'!H18","No")</f>
        <v>No</v>
      </c>
      <c r="I18" s="11" t="str">
        <f>HYPERLINK("[Updated SCRtablesfrontback 12_02_2015.xlsx]'Back(Sources)'!I18","Yes")</f>
        <v>Yes</v>
      </c>
      <c r="J18" s="11" t="str">
        <f>HYPERLINK("[Updated SCRtablesfrontback 12_02_2015.xlsx]'Back(Sources)'!J18","No")</f>
        <v>No</v>
      </c>
      <c r="K18" s="11" t="str">
        <f>HYPERLINK("[Updated SCRtablesfrontback 12_02_2015.xlsx]'Back(Sources)'!K18","Yes")</f>
        <v>Yes</v>
      </c>
      <c r="L18" s="11" t="str">
        <f>HYPERLINK("[Updated SCRtablesfrontback 12_02_2015.xlsx]'Back(Sources)'!L18","Yes")</f>
        <v>Yes</v>
      </c>
      <c r="M18" s="11" t="str">
        <f>HYPERLINK("[Updated SCRtablesfrontback 12_02_2015.xlsx]'Back(Sources)'!M18","Yes")</f>
        <v>Yes</v>
      </c>
      <c r="N18" s="11" t="str">
        <f>HYPERLINK("[Updated SCRtablesfrontback 12_02_2015.xlsx]'Back(Sources)'!L18","No")</f>
        <v>No</v>
      </c>
      <c r="O18" s="11" t="str">
        <f>HYPERLINK("[Updated SCRtablesfrontback 12_02_2015.xlsx]'Back(Sources)'!O18","Yes")</f>
        <v>Yes</v>
      </c>
      <c r="P18" s="11" t="str">
        <f>HYPERLINK("[Updated SCRtablesfrontback 12_02_2015.xlsx]'Back(Sources)'!P18","Yes")</f>
        <v>Yes</v>
      </c>
      <c r="Q18" s="11" t="str">
        <f>HYPERLINK("[Updated SCRtablesfrontback 12_02_2015.xlsx]'Back(Sources)'!Q18","No")</f>
        <v>No</v>
      </c>
      <c r="R18" s="11" t="str">
        <f>HYPERLINK("[Updated SCRtablesfrontback 12_02_2015.xlsx]'Back(Sources)'!R18","Yes")</f>
        <v>Yes</v>
      </c>
      <c r="S18" s="11" t="str">
        <f>HYPERLINK("[Updated SCRtablesfrontback 12_02_2015.xlsx]'Back(Sources)'!S18","No")</f>
        <v>No</v>
      </c>
      <c r="T18" s="11" t="str">
        <f>HYPERLINK("[Updated SCRtablesfrontback 12_02_2015.xlsx]'Back(Sources)'!T18","No")</f>
        <v>No</v>
      </c>
      <c r="U18" s="13" t="s">
        <v>58</v>
      </c>
      <c r="V18" s="11" t="str">
        <f>HYPERLINK("[Updated SCRtablesfrontback 12_02_2015.xlsx]'Back(Sources)'!V18","Yes")</f>
        <v>Yes</v>
      </c>
      <c r="W18" s="11" t="str">
        <f>HYPERLINK("[Updated SCRtablesfrontback 12_02_2015.xlsx]'Back(Sources)'!W18","Yes")</f>
        <v>Yes</v>
      </c>
      <c r="X18" s="11" t="str">
        <f>HYPERLINK("[Updated SCRtablesfrontback 12_02_2015.xlsx]'Back(Sources)'!X18","No")</f>
        <v>No</v>
      </c>
      <c r="Y18" s="11" t="str">
        <f>HYPERLINK("[Updated SCRtablesfrontback 12_02_2015.xlsx]'Back(Sources)'!Y18","Yes")</f>
        <v>Yes</v>
      </c>
      <c r="Z18" s="11" t="str">
        <f>HYPERLINK("[Updated SCRtablesfrontback 12_02_2015.xlsx]'Back(Sources)'!Z18","No")</f>
        <v>No</v>
      </c>
      <c r="AA18" s="11" t="str">
        <f>HYPERLINK("[Updated SCRtablesfrontback 12_02_2015.xlsx]'Back(Sources)'!AA18","No")</f>
        <v>No</v>
      </c>
      <c r="AB18" s="11" t="str">
        <f>HYPERLINK("[Updated SCRtablesfrontback 12_02_2015.xlsx]'Back(Sources)'!AB18","No")</f>
        <v>No</v>
      </c>
      <c r="AC18" s="11" t="str">
        <f>HYPERLINK("[Updated SCRtablesfrontback 12_02_2015.xlsx]'Back(Sources)'!AC18","No")</f>
        <v>No</v>
      </c>
      <c r="AD18" s="11" t="str">
        <f>HYPERLINK("[Updated SCRtablesfrontback 12_02_2015.xlsx]'Back(Sources)'!AD18","No")</f>
        <v>No</v>
      </c>
      <c r="AE18" s="11" t="str">
        <f>HYPERLINK("[Updated SCRtablesfrontback 12_02_2015.xlsx]'Back(Sources)'!AE18","No")</f>
        <v>No</v>
      </c>
      <c r="AF18" s="11" t="str">
        <f>HYPERLINK("[Updated SCRtablesfrontback 12_02_2015.xlsx]'Back(Sources)'!AF18","No")</f>
        <v>No</v>
      </c>
      <c r="AG18" s="11" t="str">
        <f>HYPERLINK("[Updated SCRtablesfrontback 12_02_2015.xlsx]'Back(Sources)'!AG18","No")</f>
        <v>No</v>
      </c>
      <c r="AH18" s="11" t="str">
        <f>HYPERLINK("[Updated SCRtablesfrontback 12_02_2015.xlsx]'Back(Sources)'!AH18","Yes")</f>
        <v>Yes</v>
      </c>
      <c r="AI18" s="11" t="str">
        <f>HYPERLINK("[Updated SCRtablesfrontback 12_02_2015.xlsx]'Back(Sources)'!AI18","No")</f>
        <v>No</v>
      </c>
      <c r="AJ18" s="11" t="str">
        <f>HYPERLINK("[Updated SCRtablesfrontback 12_02_2015.xlsx]'Back(Sources)'!AJ18","Yes")</f>
        <v>Yes</v>
      </c>
      <c r="AK18" s="14" t="s">
        <v>58</v>
      </c>
      <c r="AL18" s="11" t="str">
        <f>HYPERLINK("[Updated SCRtablesfrontback 12_02_2015.xlsx]'Back(Sources)'!AL18","Yes")</f>
        <v>Yes</v>
      </c>
      <c r="AM18" s="11" t="str">
        <f>HYPERLINK("[Updated SCRtablesfrontback 12_02_2015.xlsx]'Back(Sources)'!AM18","Yes")</f>
        <v>Yes</v>
      </c>
      <c r="AN18" s="78" t="s">
        <v>278</v>
      </c>
      <c r="AO18" s="79" t="s">
        <v>51</v>
      </c>
      <c r="AP18" s="79" t="s">
        <v>51</v>
      </c>
      <c r="AQ18" s="79" t="s">
        <v>51</v>
      </c>
      <c r="AR18" s="79" t="s">
        <v>278</v>
      </c>
      <c r="AS18" s="79" t="s">
        <v>51</v>
      </c>
      <c r="AT18" s="79" t="s">
        <v>51</v>
      </c>
      <c r="AU18" s="79" t="s">
        <v>278</v>
      </c>
      <c r="AV18" s="79" t="s">
        <v>51</v>
      </c>
    </row>
    <row r="19" spans="1:48">
      <c r="A19" s="15" t="s">
        <v>339</v>
      </c>
      <c r="B19" s="11" t="str">
        <f>HYPERLINK("[Updated SCRtablesfrontback 12_02_2015.xlsx]'Back(Sources)'!B19","Yes")</f>
        <v>Yes</v>
      </c>
      <c r="C19" s="11" t="str">
        <f>HYPERLINK("[Updated SCRtablesfrontback 12_02_2015.xlsx]'Back(Sources)'!C19","Secretary of State")</f>
        <v>Secretary of State</v>
      </c>
      <c r="D19" s="11" t="str">
        <f>HYPERLINK("[Updated SCRtablesfrontback 12_02_2015.xlsx]'Back(Sources)'!D19","No")</f>
        <v>No</v>
      </c>
      <c r="E19" s="11" t="str">
        <f>HYPERLINK("[Updated SCRtablesfrontback 12_02_2015.xlsx]'Back(Sources)'!E19","No")</f>
        <v>No</v>
      </c>
      <c r="F19" s="11" t="str">
        <f>HYPERLINK("[Updated SCRtablesfrontback 12_02_2015.xlsx]'Back(Sources)'!F19","No")</f>
        <v>No</v>
      </c>
      <c r="G19" s="11" t="str">
        <f>HYPERLINK("[Updated SCRtablesfrontback 12_02_2015.xlsx]'Back(Sources)'!G19","Yes")</f>
        <v>Yes</v>
      </c>
      <c r="H19" s="11" t="str">
        <f>HYPERLINK("[Updated SCRtablesfrontback 12_02_2015.xlsx]'Back(Sources)'!H19","No")</f>
        <v>No</v>
      </c>
      <c r="I19" s="11" t="str">
        <f>HYPERLINK("[Updated SCRtablesfrontback 12_02_2015.xlsx]'Back(Sources)'!I19","Yes")</f>
        <v>Yes</v>
      </c>
      <c r="J19" s="11" t="str">
        <f>HYPERLINK("[Updated SCRtablesfrontback 12_02_2015.xlsx]'Back(Sources)'!J19","Yes")</f>
        <v>Yes</v>
      </c>
      <c r="K19" s="11" t="str">
        <f>HYPERLINK("[Updated SCRtablesfrontback 12_02_2015.xlsx]'Back(Sources)'!K19","Yes")</f>
        <v>Yes</v>
      </c>
      <c r="L19" s="11" t="str">
        <f>HYPERLINK("[Updated SCRtablesfrontback 12_02_2015.xlsx]'Back(Sources)'!L19","Yes")</f>
        <v>Yes</v>
      </c>
      <c r="M19" s="11" t="str">
        <f>HYPERLINK("[Updated SCRtablesfrontback 12_02_2015.xlsx]'Back(Sources)'!M19","Yes")</f>
        <v>Yes</v>
      </c>
      <c r="N19" s="11" t="str">
        <f>HYPERLINK("[Updated SCRtablesfrontback 12_02_2015.xlsx]'Back(Sources)'!L19","N/A")</f>
        <v>N/A</v>
      </c>
      <c r="O19" s="11" t="str">
        <f>HYPERLINK("[Updated SCRtablesfrontback 12_02_2015.xlsx]'Back(Sources)'!O19","N/A")</f>
        <v>N/A</v>
      </c>
      <c r="P19" s="11" t="str">
        <f>HYPERLINK("[Updated SCRtablesfrontback 12_02_2015.xlsx]'Back(Sources)'!P19","No")</f>
        <v>No</v>
      </c>
      <c r="Q19" s="11" t="str">
        <f>HYPERLINK("[Updated SCRtablesfrontback 12_02_2015.xlsx]'Back(Sources)'!Q19","N/A")</f>
        <v>N/A</v>
      </c>
      <c r="R19" s="11" t="str">
        <f>HYPERLINK("[Updated SCRtablesfrontback 12_02_2015.xlsx]'Back(Sources)'!R19","N/A")</f>
        <v>N/A</v>
      </c>
      <c r="S19" s="11" t="str">
        <f>HYPERLINK("[Updated SCRtablesfrontback 12_02_2015.xlsx]'Back(Sources)'!S19","N/A")</f>
        <v>N/A</v>
      </c>
      <c r="T19" s="11" t="str">
        <f>HYPERLINK("[Updated SCRtablesfrontback 12_02_2015.xlsx]'Back(Sources)'!T19","Yes")</f>
        <v>Yes</v>
      </c>
      <c r="U19" s="11" t="str">
        <f>HYPERLINK("[Updated SCRtablesfrontback 12_02_2015.xlsx]'Back(Sources)'!U19","$500,000")</f>
        <v>$500,000</v>
      </c>
      <c r="V19" s="11" t="str">
        <f>HYPERLINK("[Updated SCRtablesfrontback 12_02_2015.xlsx]'Back(Sources)'!V19","Yes")</f>
        <v>Yes</v>
      </c>
      <c r="W19" s="11" t="str">
        <f>HYPERLINK("[Updated SCRtablesfrontback 12_02_2015.xlsx]'Back(Sources)'!W19","Yes")</f>
        <v>Yes</v>
      </c>
      <c r="X19" s="11" t="str">
        <f>HYPERLINK("[Updated SCRtablesfrontback 12_02_2015.xlsx]'Back(Sources)'!X19","Yes")</f>
        <v>Yes</v>
      </c>
      <c r="Y19" s="11" t="str">
        <f>HYPERLINK("[Updated SCRtablesfrontback 12_02_2015.xlsx]'Back(Sources)'!Y19","Yes")</f>
        <v>Yes</v>
      </c>
      <c r="Z19" s="11" t="str">
        <f>HYPERLINK("[Updated SCRtablesfrontback 12_02_2015.xlsx]'Back(Sources)'!Z19","Yes")</f>
        <v>Yes</v>
      </c>
      <c r="AA19" s="11" t="str">
        <f>HYPERLINK("[Updated SCRtablesfrontback 12_02_2015.xlsx]'Back(Sources)'!AA19","Yes")</f>
        <v>Yes</v>
      </c>
      <c r="AB19" s="11" t="str">
        <f>HYPERLINK("[Updated SCRtablesfrontback 12_02_2015.xlsx]'Back(Sources)'!AB19","No")</f>
        <v>No</v>
      </c>
      <c r="AC19" s="11" t="str">
        <f>HYPERLINK("[Updated SCRtablesfrontback 12_02_2015.xlsx]'Back(Sources)'!AC19","Yes")</f>
        <v>Yes</v>
      </c>
      <c r="AD19" s="11" t="str">
        <f>HYPERLINK("[Updated SCRtablesfrontback 12_02_2015.xlsx]'Back(Sources)'!AD19","No")</f>
        <v>No</v>
      </c>
      <c r="AE19" s="14" t="s">
        <v>1079</v>
      </c>
      <c r="AF19" s="11" t="str">
        <f>HYPERLINK("[Updated SCRtablesfrontback 12_02_2015.xlsx]'Back(Sources)'!AF19","No")</f>
        <v>No</v>
      </c>
      <c r="AG19" s="11" t="str">
        <f>HYPERLINK("[Updated SCRtablesfrontback 12_02_2015.xlsx]'Back(Sources)'!AG19","Yes")</f>
        <v>Yes</v>
      </c>
      <c r="AH19" s="11" t="str">
        <f>HYPERLINK("[Updated SCRtablesfrontback 12_02_2015.xlsx]'Back(Sources)'!AH19","Yes")</f>
        <v>Yes</v>
      </c>
      <c r="AI19" s="11" t="str">
        <f>HYPERLINK("[Updated SCRtablesfrontback 12_02_2015.xlsx]'Back(Sources)'!AI19","Yes")</f>
        <v>Yes</v>
      </c>
      <c r="AJ19" s="11" t="str">
        <f>HYPERLINK("[Updated SCRtablesfrontback 12_02_2015.xlsx]'Back(Sources)'!AJ19","Yes")</f>
        <v>Yes</v>
      </c>
      <c r="AK19" s="14" t="s">
        <v>278</v>
      </c>
      <c r="AL19" s="11" t="str">
        <f>HYPERLINK("[Updated SCRtablesfrontback 12_02_2015.xlsx]'Back(Sources)'!AL19","Yes")</f>
        <v>Yes</v>
      </c>
      <c r="AM19" s="11" t="str">
        <f>HYPERLINK("[Updated SCRtablesfrontback 12_02_2015.xlsx]'Back(Sources)'!AM19","No")</f>
        <v>No</v>
      </c>
      <c r="AN19" s="78" t="s">
        <v>278</v>
      </c>
      <c r="AO19" s="79" t="s">
        <v>278</v>
      </c>
      <c r="AP19" s="79" t="s">
        <v>51</v>
      </c>
      <c r="AQ19" s="79" t="s">
        <v>51</v>
      </c>
      <c r="AR19" s="79" t="s">
        <v>278</v>
      </c>
      <c r="AS19" s="79" t="s">
        <v>51</v>
      </c>
      <c r="AT19" s="79" t="s">
        <v>278</v>
      </c>
      <c r="AU19" s="79" t="s">
        <v>51</v>
      </c>
      <c r="AV19" s="79" t="s">
        <v>51</v>
      </c>
    </row>
    <row r="20" spans="1:48">
      <c r="A20" s="15" t="s">
        <v>361</v>
      </c>
      <c r="B20" s="11" t="str">
        <f>HYPERLINK("[Updated SCRtablesfrontback 12_02_2015.xlsx]'Back(Sources)'!B20","No")</f>
        <v>No</v>
      </c>
      <c r="C20" s="12"/>
      <c r="D20" s="11" t="str">
        <f>HYPERLINK("[Updated SCRtablesfrontback 12_02_2015.xlsx]'Back(Sources)'!D20","No")</f>
        <v>No</v>
      </c>
      <c r="E20" s="11" t="str">
        <f>HYPERLINK("[Updated SCRtablesfrontback 12_02_2015.xlsx]'Back(Sources)'!E20","No")</f>
        <v>No</v>
      </c>
      <c r="F20" s="11" t="str">
        <f>HYPERLINK("[Updated SCRtablesfrontback 12_02_2015.xlsx]'Back(Sources)'!F20","No")</f>
        <v>No</v>
      </c>
      <c r="G20" s="11" t="str">
        <f>HYPERLINK("[Updated SCRtablesfrontback 12_02_2015.xlsx]'Back(Sources)'!G20","Yes")</f>
        <v>Yes</v>
      </c>
      <c r="H20" s="11" t="str">
        <f>HYPERLINK("[Updated SCRtablesfrontback 12_02_2015.xlsx]'Back(Sources)'!H20","No")</f>
        <v>No</v>
      </c>
      <c r="I20" s="11" t="str">
        <f>HYPERLINK("[Updated SCRtablesfrontback 12_02_2015.xlsx]'Back(Sources)'!I20","Yes")</f>
        <v>Yes</v>
      </c>
      <c r="J20" s="11" t="str">
        <f>HYPERLINK("[Updated SCRtablesfrontback 12_02_2015.xlsx]'Back(Sources)'!J20","No")</f>
        <v>No</v>
      </c>
      <c r="K20" s="11" t="str">
        <f>HYPERLINK("[Updated SCRtablesfrontback 12_02_2015.xlsx]'Back(Sources)'!K20","Yes")</f>
        <v>Yes</v>
      </c>
      <c r="L20" s="11" t="str">
        <f>HYPERLINK("[Updated SCRtablesfrontback 12_02_2015.xlsx]'Back(Sources)'!L20","Yes")</f>
        <v>Yes</v>
      </c>
      <c r="M20" s="11" t="str">
        <f>HYPERLINK("[Updated SCRtablesfrontback 12_02_2015.xlsx]'Back(Sources)'!M20","Yes")</f>
        <v>Yes</v>
      </c>
      <c r="N20" s="11" t="str">
        <f>HYPERLINK("[Updated SCRtablesfrontback 12_02_2015.xlsx]'Back(Sources)'!L20","N/A")</f>
        <v>N/A</v>
      </c>
      <c r="O20" s="11" t="str">
        <f>HYPERLINK("[Updated SCRtablesfrontback 12_02_2015.xlsx]'Back(Sources)'!O20","N/A")</f>
        <v>N/A</v>
      </c>
      <c r="P20" s="11" t="str">
        <f>HYPERLINK("[Updated SCRtablesfrontback 12_02_2015.xlsx]'Back(Sources)'!P20","No")</f>
        <v>No</v>
      </c>
      <c r="Q20" s="11" t="str">
        <f>HYPERLINK("[Updated SCRtablesfrontback 12_02_2015.xlsx]'Back(Sources)'!Q20","N/A")</f>
        <v>N/A</v>
      </c>
      <c r="R20" s="11" t="str">
        <f>HYPERLINK("[Updated SCRtablesfrontback 12_02_2015.xlsx]'Back(Sources)'!R20","N/A")</f>
        <v>N/A</v>
      </c>
      <c r="S20" s="11" t="str">
        <f>HYPERLINK("[Updated SCRtablesfrontback 12_02_2015.xlsx]'Back(Sources)'!S20","N/A")</f>
        <v>N/A</v>
      </c>
      <c r="T20" s="11" t="str">
        <f>HYPERLINK("[Updated SCRtablesfrontback 12_02_2015.xlsx]'Back(Sources)'!T20","*")</f>
        <v>*</v>
      </c>
      <c r="U20" s="13" t="s">
        <v>58</v>
      </c>
      <c r="V20" s="11" t="str">
        <f>HYPERLINK("[Updated SCRtablesfrontback 12_02_2015.xlsx]'Back(Sources)'!V20","Yes")</f>
        <v>Yes</v>
      </c>
      <c r="W20" s="11" t="str">
        <f>HYPERLINK("[Updated SCRtablesfrontback 12_02_2015.xlsx]'Back(Sources)'!W20","Yes")</f>
        <v>Yes</v>
      </c>
      <c r="X20" s="11" t="str">
        <f>HYPERLINK("[Updated SCRtablesfrontback 12_02_2015.xlsx]'Back(Sources)'!X20","No")</f>
        <v>No</v>
      </c>
      <c r="Y20" s="11" t="str">
        <f>HYPERLINK("[Updated SCRtablesfrontback 12_02_2015.xlsx]'Back(Sources)'!Y20","Yes")</f>
        <v>Yes</v>
      </c>
      <c r="Z20" s="11" t="str">
        <f>HYPERLINK("[Updated SCRtablesfrontback 12_02_2015.xlsx]'Back(Sources)'!Z20","No")</f>
        <v>No</v>
      </c>
      <c r="AA20" s="11" t="str">
        <f>HYPERLINK("[Updated SCRtablesfrontback 12_02_2015.xlsx]'Back(Sources)'!AA20","No")</f>
        <v>No</v>
      </c>
      <c r="AB20" s="11" t="str">
        <f>HYPERLINK("[Updated SCRtablesfrontback 12_02_2015.xlsx]'Back(Sources)'!AB20","No")</f>
        <v>No</v>
      </c>
      <c r="AC20" s="11" t="str">
        <f>HYPERLINK("[Updated SCRtablesfrontback 12_02_2015.xlsx]'Back(Sources)'!AC20","No")</f>
        <v>No</v>
      </c>
      <c r="AD20" s="11" t="str">
        <f>HYPERLINK("[Updated SCRtablesfrontback 12_02_2015.xlsx]'Back(Sources)'!AD20","No")</f>
        <v>No</v>
      </c>
      <c r="AE20" s="11" t="str">
        <f>HYPERLINK("[Updated SCRtablesfrontback 12_02_2015.xlsx]'Back(Sources)'!AE20","No")</f>
        <v>No</v>
      </c>
      <c r="AF20" s="11" t="str">
        <f>HYPERLINK("[Updated SCRtablesfrontback 12_02_2015.xlsx]'Back(Sources)'!AF20","Yes")</f>
        <v>Yes</v>
      </c>
      <c r="AG20" s="11" t="str">
        <f>HYPERLINK("[Updated SCRtablesfrontback 12_02_2015.xlsx]'Back(Sources)'!AG20","No")</f>
        <v>No</v>
      </c>
      <c r="AH20" s="11" t="str">
        <f>HYPERLINK("[Updated SCRtablesfrontback 12_02_2015.xlsx]'Back(Sources)'!AH20","Yes")</f>
        <v>Yes</v>
      </c>
      <c r="AI20" s="11" t="str">
        <f>HYPERLINK("[Updated SCRtablesfrontback 12_02_2015.xlsx]'Back(Sources)'!AI20","Yes")</f>
        <v>Yes</v>
      </c>
      <c r="AJ20" s="11" t="str">
        <f>HYPERLINK("[Updated SCRtablesfrontback 12_02_2015.xlsx]'Back(Sources)'!AJ20","No")</f>
        <v>No</v>
      </c>
      <c r="AK20" s="14" t="s">
        <v>58</v>
      </c>
      <c r="AL20" s="11" t="str">
        <f>HYPERLINK("[Updated SCRtablesfrontback 12_02_2015.xlsx]'Back(Sources)'!AL20","Yes")</f>
        <v>Yes</v>
      </c>
      <c r="AM20" s="11" t="str">
        <f>HYPERLINK("[Updated SCRtablesfrontback 12_02_2015.xlsx]'Back(Sources)'!AM20","No")</f>
        <v>No</v>
      </c>
      <c r="AN20" s="78" t="s">
        <v>278</v>
      </c>
      <c r="AO20" s="79" t="s">
        <v>278</v>
      </c>
      <c r="AP20" s="79" t="s">
        <v>51</v>
      </c>
      <c r="AQ20" s="79" t="s">
        <v>51</v>
      </c>
      <c r="AR20" s="79" t="s">
        <v>278</v>
      </c>
      <c r="AS20" s="79" t="s">
        <v>278</v>
      </c>
      <c r="AT20" s="79" t="s">
        <v>278</v>
      </c>
      <c r="AU20" s="79" t="s">
        <v>51</v>
      </c>
      <c r="AV20" s="79" t="s">
        <v>278</v>
      </c>
    </row>
    <row r="21" spans="1:48">
      <c r="A21" s="8" t="s">
        <v>376</v>
      </c>
      <c r="B21" s="11" t="str">
        <f>HYPERLINK("[Updated SCRtablesfrontback 12_02_2015.xlsx]'Back(Sources)'!B21","No")</f>
        <v>No</v>
      </c>
      <c r="C21" s="12"/>
      <c r="D21" s="11" t="str">
        <f>HYPERLINK("[Updated SCRtablesfrontback 12_02_2015.xlsx]'Back(Sources)'!D21","No")</f>
        <v>No</v>
      </c>
      <c r="E21" s="11" t="str">
        <f>HYPERLINK("[Updated SCRtablesfrontback 12_02_2015.xlsx]'Back(Sources)'!E21","No")</f>
        <v>No</v>
      </c>
      <c r="F21" s="11" t="str">
        <f>HYPERLINK("[Updated SCRtablesfrontback 12_02_2015.xlsx]'Back(Sources)'!F21","No")</f>
        <v>No</v>
      </c>
      <c r="G21" s="11" t="str">
        <f>HYPERLINK("[Updated SCRtablesfrontback 12_02_2015.xlsx]'Back(Sources)'!G21","Yes")</f>
        <v>Yes</v>
      </c>
      <c r="H21" s="11" t="str">
        <f>HYPERLINK("[Updated SCRtablesfrontback 12_02_2015.xlsx]'Back(Sources)'!H21","No")</f>
        <v>No</v>
      </c>
      <c r="I21" s="11" t="str">
        <f>HYPERLINK("[Updated SCRtablesfrontback 12_02_2015.xlsx]'Back(Sources)'!I21","Yes")</f>
        <v>Yes</v>
      </c>
      <c r="J21" s="11" t="str">
        <f>HYPERLINK("[Updated SCRtablesfrontback 12_02_2015.xlsx]'Back(Sources)'!J21","No")</f>
        <v>No</v>
      </c>
      <c r="K21" s="11" t="str">
        <f>HYPERLINK("[Updated SCRtablesfrontback 12_02_2015.xlsx]'Back(Sources)'!K21","Yes")</f>
        <v>Yes</v>
      </c>
      <c r="L21" s="11" t="str">
        <f>HYPERLINK("[Updated SCRtablesfrontback 12_02_2015.xlsx]'Back(Sources)'!L21","Yes")</f>
        <v>Yes</v>
      </c>
      <c r="M21" s="11" t="str">
        <f>HYPERLINK("[Updated SCRtablesfrontback 12_02_2015.xlsx]'Back(Sources)'!M21","Yes")</f>
        <v>Yes</v>
      </c>
      <c r="N21" s="11" t="str">
        <f>HYPERLINK("[Updated SCRtablesfrontback 12_02_2015.xlsx]'Back(Sources)'!L21","N/A")</f>
        <v>N/A</v>
      </c>
      <c r="O21" s="11" t="str">
        <f>HYPERLINK("[Updated SCRtablesfrontback 12_02_2015.xlsx]'Back(Sources)'!O21","N/A")</f>
        <v>N/A</v>
      </c>
      <c r="P21" s="11" t="str">
        <f>HYPERLINK("[Updated SCRtablesfrontback 12_02_2015.xlsx]'Back(Sources)'!P21","Yes")</f>
        <v>Yes</v>
      </c>
      <c r="Q21" s="11" t="str">
        <f>HYPERLINK("[Updated SCRtablesfrontback 12_02_2015.xlsx]'Back(Sources)'!Q21","Yes")</f>
        <v>Yes</v>
      </c>
      <c r="R21" s="11" t="str">
        <f>HYPERLINK("[Updated SCRtablesfrontback 12_02_2015.xlsx]'Back(Sources)'!R21","No")</f>
        <v>No</v>
      </c>
      <c r="S21" s="11" t="str">
        <f>HYPERLINK("[Updated SCRtablesfrontback 12_02_2015.xlsx]'Back(Sources)'!S21","No")</f>
        <v>No</v>
      </c>
      <c r="T21" s="11" t="str">
        <f>HYPERLINK("[Updated SCRtablesfrontback 12_02_2015.xlsx]'Back(Sources)'!T21","*")</f>
        <v>*</v>
      </c>
      <c r="U21" s="13" t="s">
        <v>58</v>
      </c>
      <c r="V21" s="11" t="str">
        <f>HYPERLINK("[Updated SCRtablesfrontback 12_02_2015.xlsx]'Back(Sources)'!V21","Yes")</f>
        <v>Yes</v>
      </c>
      <c r="W21" s="11" t="str">
        <f>HYPERLINK("[Updated SCRtablesfrontback 12_02_2015.xlsx]'Back(Sources)'!W21","Yes")</f>
        <v>Yes</v>
      </c>
      <c r="X21" s="11" t="str">
        <f>HYPERLINK("[Updated SCRtablesfrontback 12_02_2015.xlsx]'Back(Sources)'!X21","No")</f>
        <v>No</v>
      </c>
      <c r="Y21" s="11" t="str">
        <f>HYPERLINK("[Updated SCRtablesfrontback 12_02_2015.xlsx]'Back(Sources)'!Y21","Yes")</f>
        <v>Yes</v>
      </c>
      <c r="Z21" s="11" t="str">
        <f>HYPERLINK("[Updated SCRtablesfrontback 12_02_2015.xlsx]'Back(Sources)'!Z21","No")</f>
        <v>No</v>
      </c>
      <c r="AA21" s="11" t="str">
        <f>HYPERLINK("[Updated SCRtablesfrontback 12_02_2015.xlsx]'Back(Sources)'!AA21","Yes")</f>
        <v>Yes</v>
      </c>
      <c r="AB21" s="11" t="str">
        <f>HYPERLINK("[Updated SCRtablesfrontback 12_02_2015.xlsx]'Back(Sources)'!AB21","No")</f>
        <v>No</v>
      </c>
      <c r="AC21" s="11" t="str">
        <f>HYPERLINK("[Updated SCRtablesfrontback 12_02_2015.xlsx]'Back(Sources)'!AC21","No")</f>
        <v>No</v>
      </c>
      <c r="AD21" s="11" t="str">
        <f>HYPERLINK("[Updated SCRtablesfrontback 12_02_2015.xlsx]'Back(Sources)'!AD21","No")</f>
        <v>No</v>
      </c>
      <c r="AE21" s="11" t="str">
        <f>HYPERLINK("[Updated SCRtablesfrontback 12_02_2015.xlsx]'Back(Sources)'!AE21","No")</f>
        <v>No</v>
      </c>
      <c r="AF21" s="11" t="str">
        <f>HYPERLINK("[Updated SCRtablesfrontback 12_02_2015.xlsx]'Back(Sources)'!AF21","No")</f>
        <v>No</v>
      </c>
      <c r="AG21" s="11" t="str">
        <f>HYPERLINK("[Updated SCRtablesfrontback 12_02_2015.xlsx]'Back(Sources)'!AG21","No")</f>
        <v>No</v>
      </c>
      <c r="AH21" s="11" t="str">
        <f>HYPERLINK("[Updated SCRtablesfrontback 12_02_2015.xlsx]'Back(Sources)'!AH21","Yes")</f>
        <v>Yes</v>
      </c>
      <c r="AI21" s="11" t="str">
        <f>HYPERLINK("[Updated SCRtablesfrontback 12_02_2015.xlsx]'Back(Sources)'!AI21","No")</f>
        <v>No</v>
      </c>
      <c r="AJ21" s="11" t="str">
        <f>HYPERLINK("[Updated SCRtablesfrontback 12_02_2015.xlsx]'Back(Sources)'!AJ21","No")</f>
        <v>No</v>
      </c>
      <c r="AK21" s="14" t="s">
        <v>278</v>
      </c>
      <c r="AL21" s="11" t="str">
        <f>HYPERLINK("[Updated SCRtablesfrontback 12_02_2015.xlsx]'Back(Sources)'!AL21","Yes")</f>
        <v>Yes</v>
      </c>
      <c r="AM21" s="11" t="str">
        <f>HYPERLINK("[Updated SCRtablesfrontback 12_02_2015.xlsx]'Back(Sources)'!AM21","No")</f>
        <v>No</v>
      </c>
      <c r="AN21" s="78" t="s">
        <v>278</v>
      </c>
      <c r="AO21" s="79" t="s">
        <v>51</v>
      </c>
      <c r="AP21" s="79" t="s">
        <v>278</v>
      </c>
      <c r="AQ21" s="79" t="s">
        <v>51</v>
      </c>
      <c r="AR21" s="79" t="s">
        <v>278</v>
      </c>
      <c r="AS21" s="79" t="s">
        <v>278</v>
      </c>
      <c r="AT21" s="79" t="s">
        <v>51</v>
      </c>
      <c r="AU21" s="79" t="s">
        <v>51</v>
      </c>
      <c r="AV21" s="79" t="s">
        <v>278</v>
      </c>
    </row>
    <row r="22" spans="1:48" ht="30">
      <c r="A22" s="8" t="s">
        <v>392</v>
      </c>
      <c r="B22" s="11" t="str">
        <f>HYPERLINK("[Updated SCRtablesfrontback 12_02_2015.xlsx]'Back(Sources)'!B22","Yes")</f>
        <v>Yes</v>
      </c>
      <c r="C22" s="19" t="str">
        <f>HYPERLINK("[Updated SCRtablesfrontback 12_02_2015.xlsx]'Back(Sources)'!C22","Department of Professional and Financial Regulation")</f>
        <v>Department of Professional and Financial Regulation</v>
      </c>
      <c r="D22" s="11" t="str">
        <f>HYPERLINK("[Updated SCRtablesfrontback 12_02_2015.xlsx]'Back(Sources)'!D22","No")</f>
        <v>No</v>
      </c>
      <c r="E22" s="11" t="str">
        <f>HYPERLINK("[Updated SCRtablesfrontback 12_02_2015.xlsx]'Back(Sources)'!E22","No")</f>
        <v>No</v>
      </c>
      <c r="F22" s="11" t="str">
        <f>HYPERLINK("[Updated SCRtablesfrontback 12_02_2015.xlsx]'Back(Sources)'!F22","Yes")</f>
        <v>Yes</v>
      </c>
      <c r="G22" s="11" t="str">
        <f>HYPERLINK("[Updated SCRtablesfrontback 12_02_2015.xlsx]'Back(Sources)'!G22","Yes")</f>
        <v>Yes</v>
      </c>
      <c r="H22" s="11" t="str">
        <f>HYPERLINK("[Updated SCRtablesfrontback 12_02_2015.xlsx]'Back(Sources)'!H22","Yes")</f>
        <v>Yes</v>
      </c>
      <c r="I22" s="11" t="str">
        <f>HYPERLINK("[Updated SCRtablesfrontback 12_02_2015.xlsx]'Back(Sources)'!I22","Yes")</f>
        <v>Yes</v>
      </c>
      <c r="J22" s="11" t="str">
        <f>HYPERLINK("[Updated SCRtablesfrontback 12_02_2015.xlsx]'Back(Sources)'!J22","No")</f>
        <v>No</v>
      </c>
      <c r="K22" s="11" t="str">
        <f>HYPERLINK("[Updated SCRtablesfrontback 12_02_2015.xlsx]'Back(Sources)'!K22","Yes")</f>
        <v>Yes</v>
      </c>
      <c r="L22" s="11" t="str">
        <f>HYPERLINK("[Updated SCRtablesfrontback 12_02_2015.xlsx]'Back(Sources)'!L22","Yes")</f>
        <v>Yes</v>
      </c>
      <c r="M22" s="11" t="str">
        <f>HYPERLINK("[Updated SCRtablesfrontback 12_02_2015.xlsx]'Back(Sources)'!M22","Yes")</f>
        <v>Yes</v>
      </c>
      <c r="N22" s="11" t="str">
        <f>HYPERLINK("[Updated SCRtablesfrontback 12_02_2015.xlsx]'Back(Sources)'!L22","Yes")</f>
        <v>Yes</v>
      </c>
      <c r="O22" s="11" t="str">
        <f>HYPERLINK("[Updated SCRtablesfrontback 12_02_2015.xlsx]'Back(Sources)'!O22","Yes")</f>
        <v>Yes</v>
      </c>
      <c r="P22" s="11" t="str">
        <f>HYPERLINK("[Updated SCRtablesfrontback 12_02_2015.xlsx]'Back(Sources)'!P22","Yes")</f>
        <v>Yes</v>
      </c>
      <c r="Q22" s="11" t="str">
        <f>HYPERLINK("[Updated SCRtablesfrontback 12_02_2015.xlsx]'Back(Sources)'!Q22","Yes")</f>
        <v>Yes</v>
      </c>
      <c r="R22" s="11" t="str">
        <f>HYPERLINK("[Updated SCRtablesfrontback 12_02_2015.xlsx]'Back(Sources)'!R22","No")</f>
        <v>No</v>
      </c>
      <c r="S22" s="11" t="str">
        <f>HYPERLINK("[Updated SCRtablesfrontback 12_02_2015.xlsx]'Back(Sources)'!S22","No")</f>
        <v>No</v>
      </c>
      <c r="T22" s="11" t="str">
        <f>HYPERLINK("[Updated SCRtablesfrontback 12_02_2015.xlsx]'Back(Sources)'!T22","*")</f>
        <v>*</v>
      </c>
      <c r="U22" s="13" t="s">
        <v>58</v>
      </c>
      <c r="V22" s="11" t="str">
        <f>HYPERLINK("[Updated SCRtablesfrontback 12_02_2015.xlsx]'Back(Sources)'!V22","Yes")</f>
        <v>Yes</v>
      </c>
      <c r="W22" s="11" t="str">
        <f>HYPERLINK("[Updated SCRtablesfrontback 12_02_2015.xlsx]'Back(Sources)'!W22","Yes")</f>
        <v>Yes</v>
      </c>
      <c r="X22" s="11" t="str">
        <f>HYPERLINK("[Updated SCRtablesfrontback 12_02_2015.xlsx]'Back(Sources)'!X22","Yes")</f>
        <v>Yes</v>
      </c>
      <c r="Y22" s="11" t="str">
        <f>HYPERLINK("[Updated SCRtablesfrontback 12_02_2015.xlsx]'Back(Sources)'!Y22","Yes")</f>
        <v>Yes</v>
      </c>
      <c r="Z22" s="11" t="str">
        <f>HYPERLINK("[Updated SCRtablesfrontback 12_02_2015.xlsx]'Back(Sources)'!Z22","No")</f>
        <v>No</v>
      </c>
      <c r="AA22" s="11" t="str">
        <f>HYPERLINK("[Updated SCRtablesfrontback 12_02_2015.xlsx]'Back(Sources)'!AA22","Yes")</f>
        <v>Yes</v>
      </c>
      <c r="AB22" s="11" t="str">
        <f>HYPERLINK("[Updated SCRtablesfrontback 12_02_2015.xlsx]'Back(Sources)'!AB22","No")</f>
        <v>No</v>
      </c>
      <c r="AC22" s="11" t="str">
        <f>HYPERLINK("[Updated SCRtablesfrontback 12_02_2015.xlsx]'Back(Sources)'!AC22","No")</f>
        <v>No</v>
      </c>
      <c r="AD22" s="11" t="str">
        <f>HYPERLINK("[Updated SCRtablesfrontback 12_02_2015.xlsx]'Back(Sources)'!AD22","No")</f>
        <v>No</v>
      </c>
      <c r="AE22" s="11" t="str">
        <f>HYPERLINK("[Updated SCRtablesfrontback 12_02_2015.xlsx]'Back(Sources)'!AE22","No")</f>
        <v>No</v>
      </c>
      <c r="AF22" s="11" t="str">
        <f>HYPERLINK("[Updated SCRtablesfrontback 12_02_2015.xlsx]'Back(Sources)'!AF22","No")</f>
        <v>No</v>
      </c>
      <c r="AG22" s="11" t="str">
        <f>HYPERLINK("[Updated SCRtablesfrontback 12_02_2015.xlsx]'Back(Sources)'!AG22","No")</f>
        <v>No</v>
      </c>
      <c r="AH22" s="11" t="str">
        <f>HYPERLINK("[Updated SCRtablesfrontback 12_02_2015.xlsx]'Back(Sources)'!AH22","Yes")</f>
        <v>Yes</v>
      </c>
      <c r="AI22" s="11" t="str">
        <f>HYPERLINK("[Updated SCRtablesfrontback 12_02_2015.xlsx]'Back(Sources)'!AI22","Yes")</f>
        <v>Yes</v>
      </c>
      <c r="AJ22" s="11" t="str">
        <f>HYPERLINK("[Updated SCRtablesfrontback 12_02_2015.xlsx]'Back(Sources)'!AJ22","No")</f>
        <v>No</v>
      </c>
      <c r="AK22" s="14" t="s">
        <v>278</v>
      </c>
      <c r="AL22" s="11" t="str">
        <f>HYPERLINK("[Updated SCRtablesfrontback 12_02_2015.xlsx]'Back(Sources)'!AL22","Yes")</f>
        <v>Yes</v>
      </c>
      <c r="AM22" s="11" t="str">
        <f>HYPERLINK("[Updated SCRtablesfrontback 12_02_2015.xlsx]'Back(Sources)'!AM22","Yes")</f>
        <v>Yes</v>
      </c>
      <c r="AN22" s="78" t="s">
        <v>278</v>
      </c>
      <c r="AO22" s="79" t="s">
        <v>51</v>
      </c>
      <c r="AP22" s="79" t="s">
        <v>51</v>
      </c>
      <c r="AQ22" s="79" t="s">
        <v>51</v>
      </c>
      <c r="AR22" s="79" t="s">
        <v>278</v>
      </c>
      <c r="AS22" s="79" t="s">
        <v>51</v>
      </c>
      <c r="AT22" s="79" t="s">
        <v>278</v>
      </c>
      <c r="AU22" s="79" t="s">
        <v>278</v>
      </c>
      <c r="AV22" s="79" t="s">
        <v>278</v>
      </c>
    </row>
    <row r="23" spans="1:48">
      <c r="A23" s="15" t="s">
        <v>417</v>
      </c>
      <c r="B23" s="11" t="str">
        <f>HYPERLINK("[Updated SCRtablesfrontback 12_02_2015.xlsx]'Back(Sources)'!B23","Yes")</f>
        <v>Yes</v>
      </c>
      <c r="C23" s="11" t="str">
        <f>HYPERLINK("[Updated SCRtablesfrontback 12_02_2015.xlsx]'Back(Sources)'!C23","Secretary of State")</f>
        <v>Secretary of State</v>
      </c>
      <c r="D23" s="11" t="str">
        <f>HYPERLINK("[Updated SCRtablesfrontback 12_02_2015.xlsx]'Back(Sources)'!D23","No")</f>
        <v>No</v>
      </c>
      <c r="E23" s="11" t="str">
        <f>HYPERLINK("[Updated SCRtablesfrontback 12_02_2015.xlsx]'Back(Sources)'!E23","Yes")</f>
        <v>Yes</v>
      </c>
      <c r="F23" s="11" t="str">
        <f>HYPERLINK("[Updated SCRtablesfrontback 12_02_2015.xlsx]'Back(Sources)'!F23","No")</f>
        <v>No</v>
      </c>
      <c r="G23" s="11" t="str">
        <f>HYPERLINK("[Updated SCRtablesfrontback 12_02_2015.xlsx]'Back(Sources)'!G23","No")</f>
        <v>No</v>
      </c>
      <c r="H23" s="11" t="str">
        <f>HYPERLINK("[Updated SCRtablesfrontback 12_02_2015.xlsx]'Back(Sources)'!H23","No")</f>
        <v>No</v>
      </c>
      <c r="I23" s="11" t="str">
        <f>HYPERLINK("[Updated SCRtablesfrontback 12_02_2015.xlsx]'Back(Sources)'!I23","Yes")</f>
        <v>Yes</v>
      </c>
      <c r="J23" s="11" t="str">
        <f>HYPERLINK("[Updated SCRtablesfrontback 12_02_2015.xlsx]'Back(Sources)'!J23","No")</f>
        <v>No</v>
      </c>
      <c r="K23" s="11" t="str">
        <f>HYPERLINK("[Updated SCRtablesfrontback 12_02_2015.xlsx]'Back(Sources)'!K23","Yes")</f>
        <v>Yes</v>
      </c>
      <c r="L23" s="11" t="str">
        <f>HYPERLINK("[Updated SCRtablesfrontback 12_02_2015.xlsx]'Back(Sources)'!L23","Yes")</f>
        <v>Yes</v>
      </c>
      <c r="M23" s="11" t="str">
        <f>HYPERLINK("[Updated SCRtablesfrontback 12_02_2015.xlsx]'Back(Sources)'!M23","Yes")</f>
        <v>Yes</v>
      </c>
      <c r="N23" s="14" t="s">
        <v>51</v>
      </c>
      <c r="O23" s="11" t="str">
        <f>HYPERLINK("[Updated SCRtablesfrontback 12_02_2015.xlsx]'Back(Sources)'!O23","Yes")</f>
        <v>Yes</v>
      </c>
      <c r="P23" s="11" t="str">
        <f>HYPERLINK("[Updated SCRtablesfrontback 12_02_2015.xlsx]'Back(Sources)'!P23","Yes")</f>
        <v>Yes</v>
      </c>
      <c r="Q23" s="11" t="str">
        <f>HYPERLINK("[Updated SCRtablesfrontback 12_02_2015.xlsx]'Back(Sources)'!Q23","Yes")</f>
        <v>Yes</v>
      </c>
      <c r="R23" s="11" t="str">
        <f>HYPERLINK("[Updated SCRtablesfrontback 12_02_2015.xlsx]'Back(Sources)'!R23","Yes")</f>
        <v>Yes</v>
      </c>
      <c r="S23" s="11" t="str">
        <f>HYPERLINK("[Updated SCRtablesfrontback 12_02_2015.xlsx]'Back(Sources)'!S23","Yes")</f>
        <v>Yes</v>
      </c>
      <c r="T23" s="14" t="s">
        <v>278</v>
      </c>
      <c r="U23" s="11" t="str">
        <f>HYPERLINK("[Updated SCRtablesfrontback 12_02_2015.xlsx]'Back(Sources)'!U23","$750,000")</f>
        <v>$750,000</v>
      </c>
      <c r="V23" s="11" t="str">
        <f>HYPERLINK("[Updated SCRtablesfrontback 12_02_2015.xlsx]'Back(Sources)'!V23","Yes")</f>
        <v>Yes</v>
      </c>
      <c r="W23" s="11" t="str">
        <f>HYPERLINK("[Updated SCRtablesfrontback 12_02_2015.xlsx]'Back(Sources)'!W23","Yes")</f>
        <v>Yes</v>
      </c>
      <c r="X23" s="11" t="str">
        <f>HYPERLINK("[Updated SCRtablesfrontback 12_02_2015.xlsx]'Back(Sources)'!X23","Yes")</f>
        <v>Yes</v>
      </c>
      <c r="Y23" s="11" t="str">
        <f>HYPERLINK("[Updated SCRtablesfrontback 12_02_2015.xlsx]'Back(Sources)'!Y23","No")</f>
        <v>No</v>
      </c>
      <c r="Z23" s="11" t="str">
        <f>HYPERLINK("[Updated SCRtablesfrontback 12_02_2015.xlsx]'Back(Sources)'!Z23","Yes")</f>
        <v>Yes</v>
      </c>
      <c r="AA23" s="11" t="str">
        <f>HYPERLINK("[Updated SCRtablesfrontback 12_02_2015.xlsx]'Back(Sources)'!AA23","No")</f>
        <v>No</v>
      </c>
      <c r="AB23" s="11" t="str">
        <f>HYPERLINK("[Updated SCRtablesfrontback 12_02_2015.xlsx]'Back(Sources)'!AB23","No")</f>
        <v>No</v>
      </c>
      <c r="AC23" s="11" t="str">
        <f>HYPERLINK("[Updated SCRtablesfrontback 12_02_2015.xlsx]'Back(Sources)'!AC23","No")</f>
        <v>No</v>
      </c>
      <c r="AD23" s="11" t="str">
        <f>HYPERLINK("[Updated SCRtablesfrontback 12_02_2015.xlsx]'Back(Sources)'!AD23","No")</f>
        <v>No</v>
      </c>
      <c r="AE23" s="11" t="str">
        <f>HYPERLINK("[Updated SCRtablesfrontback 12_02_2015.xlsx]'Back(Sources)'!AE23","No")</f>
        <v>No</v>
      </c>
      <c r="AF23" s="11" t="str">
        <f>HYPERLINK("[Updated SCRtablesfrontback 12_02_2015.xlsx]'Back(Sources)'!AF23","No")</f>
        <v>No</v>
      </c>
      <c r="AG23" s="11" t="str">
        <f>HYPERLINK("[Updated SCRtablesfrontback 12_02_2015.xlsx]'Back(Sources)'!AG23","No")</f>
        <v>No</v>
      </c>
      <c r="AH23" s="11" t="str">
        <f>HYPERLINK("[Updated SCRtablesfrontback 12_02_2015.xlsx]'Back(Sources)'!AH23","Yes")</f>
        <v>Yes</v>
      </c>
      <c r="AI23" s="11" t="str">
        <f>HYPERLINK("[Updated SCRtablesfrontback 12_02_2015.xlsx]'Back(Sources)'!AI23","Yes")</f>
        <v>Yes</v>
      </c>
      <c r="AJ23" s="11" t="str">
        <f>HYPERLINK("[Updated SCRtablesfrontback 12_02_2015.xlsx]'Back(Sources)'!AJ23","Yes")</f>
        <v>Yes</v>
      </c>
      <c r="AK23" s="14" t="s">
        <v>278</v>
      </c>
      <c r="AL23" s="11" t="str">
        <f>HYPERLINK("[Updated SCRtablesfrontback 12_02_2015.xlsx]'Back(Sources)'!AL23","Yes")</f>
        <v>Yes</v>
      </c>
      <c r="AM23" s="11" t="str">
        <f>HYPERLINK("[Updated SCRtablesfrontback 12_02_2015.xlsx]'Back(Sources)'!AM23","No")</f>
        <v>No</v>
      </c>
      <c r="AN23" s="78" t="s">
        <v>278</v>
      </c>
      <c r="AO23" s="79" t="s">
        <v>278</v>
      </c>
      <c r="AP23" s="79" t="s">
        <v>51</v>
      </c>
      <c r="AQ23" s="79" t="s">
        <v>278</v>
      </c>
      <c r="AR23" s="79" t="s">
        <v>278</v>
      </c>
      <c r="AS23" s="79" t="s">
        <v>278</v>
      </c>
      <c r="AT23" s="79" t="s">
        <v>278</v>
      </c>
      <c r="AU23" s="79" t="s">
        <v>278</v>
      </c>
      <c r="AV23" s="79" t="s">
        <v>278</v>
      </c>
    </row>
    <row r="24" spans="1:48">
      <c r="A24" s="8" t="s">
        <v>438</v>
      </c>
      <c r="B24" s="11" t="str">
        <f>HYPERLINK("[Updated SCRtablesfrontback 12_02_2015.xlsx]'Back(Sources)'!B24","No")</f>
        <v>No</v>
      </c>
      <c r="C24" s="12"/>
      <c r="D24" s="11" t="str">
        <f>HYPERLINK("[Updated SCRtablesfrontback 12_02_2015.xlsx]'Back(Sources)'!D24","Yes")</f>
        <v>Yes</v>
      </c>
      <c r="E24" s="11" t="str">
        <f>HYPERLINK("[Updated SCRtablesfrontback 12_02_2015.xlsx]'Back(Sources)'!E24","Yes")</f>
        <v>Yes</v>
      </c>
      <c r="F24" s="11" t="str">
        <f>HYPERLINK("[Updated SCRtablesfrontback 12_02_2015.xlsx]'Back(Sources)'!F24","No")</f>
        <v>No</v>
      </c>
      <c r="G24" s="11" t="str">
        <f>HYPERLINK("[Updated SCRtablesfrontback 12_02_2015.xlsx]'Back(Sources)'!G24","Yes")</f>
        <v>Yes</v>
      </c>
      <c r="H24" s="11" t="str">
        <f>HYPERLINK("[Updated SCRtablesfrontback 12_02_2015.xlsx]'Back(Sources)'!H24","No")</f>
        <v>No</v>
      </c>
      <c r="I24" s="11" t="str">
        <f>HYPERLINK("[Updated SCRtablesfrontback 12_02_2015.xlsx]'Back(Sources)'!I24","Yes")</f>
        <v>Yes</v>
      </c>
      <c r="J24" s="11" t="str">
        <f>HYPERLINK("[Updated SCRtablesfrontback 12_02_2015.xlsx]'Back(Sources)'!J24","Yes")</f>
        <v>Yes</v>
      </c>
      <c r="K24" s="11" t="str">
        <f>HYPERLINK("[Updated SCRtablesfrontback 12_02_2015.xlsx]'Back(Sources)'!K24","Yes")</f>
        <v>Yes</v>
      </c>
      <c r="L24" s="11" t="str">
        <f>HYPERLINK("[Updated SCRtablesfrontback 12_02_2015.xlsx]'Back(Sources)'!L24","Yes")</f>
        <v>Yes</v>
      </c>
      <c r="M24" s="11" t="str">
        <f>HYPERLINK("[Updated SCRtablesfrontback 12_02_2015.xlsx]'Back(Sources)'!M24","No")</f>
        <v>No</v>
      </c>
      <c r="N24" s="11" t="str">
        <f>HYPERLINK("[Updated SCRtablesfrontback 12_02_2015.xlsx]'Back(Sources)'!L24","N/A")</f>
        <v>N/A</v>
      </c>
      <c r="O24" s="11" t="str">
        <f>HYPERLINK("[Updated SCRtablesfrontback 12_02_2015.xlsx]'Back(Sources)'!O24","N/A")</f>
        <v>N/A</v>
      </c>
      <c r="P24" s="11" t="str">
        <f>HYPERLINK("[Updated SCRtablesfrontback 12_02_2015.xlsx]'Back(Sources)'!P24","Yes")</f>
        <v>Yes</v>
      </c>
      <c r="Q24" s="11" t="str">
        <f>HYPERLINK("[Updated SCRtablesfrontback 12_02_2015.xlsx]'Back(Sources)'!Q24","Yes")</f>
        <v>Yes</v>
      </c>
      <c r="R24" s="11" t="str">
        <f>HYPERLINK("[Updated SCRtablesfrontback 12_02_2015.xlsx]'Back(Sources)'!R24","Yes")</f>
        <v>Yes</v>
      </c>
      <c r="S24" s="11" t="str">
        <f>HYPERLINK("[Updated SCRtablesfrontback 12_02_2015.xlsx]'Back(Sources)'!S24","Yes")</f>
        <v>Yes</v>
      </c>
      <c r="T24" s="11" t="str">
        <f>HYPERLINK("[Updated SCRtablesfrontback 12_02_2015.xlsx]'Back(Sources)'!T24","Yes")</f>
        <v>Yes</v>
      </c>
      <c r="U24" s="11" t="str">
        <f>HYPERLINK("[Updated SCRtablesfrontback 12_02_2015.xlsx]'Back(Sources)'!U24","$500,000")</f>
        <v>$500,000</v>
      </c>
      <c r="V24" s="11" t="str">
        <f>HYPERLINK("[Updated SCRtablesfrontback 12_02_2015.xlsx]'Back(Sources)'!V24","Yes")</f>
        <v>Yes</v>
      </c>
      <c r="W24" s="11" t="str">
        <f>HYPERLINK("[Updated SCRtablesfrontback 12_02_2015.xlsx]'Back(Sources)'!W24","Yes")</f>
        <v>Yes</v>
      </c>
      <c r="X24" s="11" t="str">
        <f>HYPERLINK("[Updated SCRtablesfrontback 12_02_2015.xlsx]'Back(Sources)'!X24","Yes")</f>
        <v>Yes</v>
      </c>
      <c r="Y24" s="11" t="str">
        <f>HYPERLINK("[Updated SCRtablesfrontback 12_02_2015.xlsx]'Back(Sources)'!Y24","No")</f>
        <v>No</v>
      </c>
      <c r="Z24" s="11" t="str">
        <f>HYPERLINK("[Updated SCRtablesfrontback 12_02_2015.xlsx]'Back(Sources)'!Z24","No")</f>
        <v>No</v>
      </c>
      <c r="AA24" s="11" t="str">
        <f>HYPERLINK("[Updated SCRtablesfrontback 12_02_2015.xlsx]'Back(Sources)'!AA24","No")</f>
        <v>No</v>
      </c>
      <c r="AB24" s="11" t="str">
        <f>HYPERLINK("[Updated SCRtablesfrontback 12_02_2015.xlsx]'Back(Sources)'!AB24","No")</f>
        <v>No</v>
      </c>
      <c r="AC24" s="11" t="str">
        <f>HYPERLINK("[Updated SCRtablesfrontback 12_02_2015.xlsx]'Back(Sources)'!AC24","No")</f>
        <v>No</v>
      </c>
      <c r="AD24" s="11" t="str">
        <f>HYPERLINK("[Updated SCRtablesfrontback 12_02_2015.xlsx]'Back(Sources)'!AD24","No")</f>
        <v>No</v>
      </c>
      <c r="AE24" s="11" t="str">
        <f>HYPERLINK("[Updated SCRtablesfrontback 12_02_2015.xlsx]'Back(Sources)'!AE24","No")</f>
        <v>No</v>
      </c>
      <c r="AF24" s="11" t="str">
        <f>HYPERLINK("[Updated SCRtablesfrontback 12_02_2015.xlsx]'Back(Sources)'!AF24","No")</f>
        <v>No</v>
      </c>
      <c r="AG24" s="11" t="str">
        <f>HYPERLINK("[Updated SCRtablesfrontback 12_02_2015.xlsx]'Back(Sources)'!AG24","No")</f>
        <v>No</v>
      </c>
      <c r="AH24" s="11" t="str">
        <f>HYPERLINK("[Updated SCRtablesfrontback 12_02_2015.xlsx]'Back(Sources)'!AH24","Yes")</f>
        <v>Yes</v>
      </c>
      <c r="AI24" s="11" t="str">
        <f>HYPERLINK("[Updated SCRtablesfrontback 12_02_2015.xlsx]'Back(Sources)'!AI24","No")</f>
        <v>No</v>
      </c>
      <c r="AJ24" s="11" t="str">
        <f>HYPERLINK("[Updated SCRtablesfrontback 12_02_2015.xlsx]'Back(Sources)'!AJ24","No")</f>
        <v>No</v>
      </c>
      <c r="AK24" s="14" t="s">
        <v>58</v>
      </c>
      <c r="AL24" s="11" t="str">
        <f>HYPERLINK("[Updated SCRtablesfrontback 12_02_2015.xlsx]'Back(Sources)'!AL24","Yes")</f>
        <v>Yes</v>
      </c>
      <c r="AM24" s="11" t="str">
        <f>HYPERLINK("[Updated SCRtablesfrontback 12_02_2015.xlsx]'Back(Sources)'!AM24","No")</f>
        <v>No</v>
      </c>
      <c r="AN24" s="78" t="s">
        <v>278</v>
      </c>
      <c r="AO24" s="79" t="s">
        <v>278</v>
      </c>
      <c r="AP24" s="79" t="s">
        <v>278</v>
      </c>
      <c r="AQ24" s="79" t="s">
        <v>51</v>
      </c>
      <c r="AR24" s="79" t="s">
        <v>278</v>
      </c>
      <c r="AS24" s="79" t="s">
        <v>278</v>
      </c>
      <c r="AT24" s="79" t="s">
        <v>278</v>
      </c>
      <c r="AU24" s="79" t="s">
        <v>278</v>
      </c>
      <c r="AV24" s="79" t="s">
        <v>278</v>
      </c>
    </row>
    <row r="25" spans="1:48">
      <c r="A25" s="8" t="s">
        <v>456</v>
      </c>
      <c r="B25" s="11" t="str">
        <f>HYPERLINK("[Updated SCRtablesfrontback 12_02_2015.xlsx]'Back(Sources)'!B25","No")</f>
        <v>No</v>
      </c>
      <c r="C25" s="12"/>
      <c r="D25" s="11" t="str">
        <f>HYPERLINK("[Updated SCRtablesfrontback 12_02_2015.xlsx]'Back(Sources)'!D25","Yes")</f>
        <v>Yes</v>
      </c>
      <c r="E25" s="11" t="str">
        <f>HYPERLINK("[Updated SCRtablesfrontback 12_02_2015.xlsx]'Back(Sources)'!E25","No")</f>
        <v>No</v>
      </c>
      <c r="F25" s="11" t="str">
        <f>HYPERLINK("[Updated SCRtablesfrontback 12_02_2015.xlsx]'Back(Sources)'!F25","Yes")</f>
        <v>Yes</v>
      </c>
      <c r="G25" s="11" t="str">
        <f>HYPERLINK("[Updated SCRtablesfrontback 12_02_2015.xlsx]'Back(Sources)'!G25","Yes")</f>
        <v>Yes</v>
      </c>
      <c r="H25" s="11" t="str">
        <f>HYPERLINK("[Updated SCRtablesfrontback 12_02_2015.xlsx]'Back(Sources)'!H25","Yes")</f>
        <v>Yes</v>
      </c>
      <c r="I25" s="11" t="str">
        <f>HYPERLINK("[Updated SCRtablesfrontback 12_02_2015.xlsx]'Back(Sources)'!I25","Yes")</f>
        <v>Yes</v>
      </c>
      <c r="J25" s="11" t="str">
        <f>HYPERLINK("[Updated SCRtablesfrontback 12_02_2015.xlsx]'Back(Sources)'!J25","Yes")</f>
        <v>Yes</v>
      </c>
      <c r="K25" s="11" t="str">
        <f>HYPERLINK("[Updated SCRtablesfrontback 12_02_2015.xlsx]'Back(Sources)'!K25","Yes")</f>
        <v>Yes</v>
      </c>
      <c r="L25" s="11" t="str">
        <f>HYPERLINK("[Updated SCRtablesfrontback 12_02_2015.xlsx]'Back(Sources)'!L25","Yes")</f>
        <v>Yes</v>
      </c>
      <c r="M25" s="11" t="str">
        <f>HYPERLINK("[Updated SCRtablesfrontback 12_02_2015.xlsx]'Back(Sources)'!M25","Yes")</f>
        <v>Yes</v>
      </c>
      <c r="N25" s="11" t="str">
        <f>HYPERLINK("[Updated SCRtablesfrontback 12_02_2015.xlsx]'Back(Sources)'!L25","N/A")</f>
        <v>N/A</v>
      </c>
      <c r="O25" s="11" t="str">
        <f>HYPERLINK("[Updated SCRtablesfrontback 12_02_2015.xlsx]'Back(Sources)'!O25","N/A")</f>
        <v>N/A</v>
      </c>
      <c r="P25" s="11" t="str">
        <f>HYPERLINK("[Updated SCRtablesfrontback 12_02_2015.xlsx]'Back(Sources)'!P25","No")</f>
        <v>No</v>
      </c>
      <c r="Q25" s="11" t="str">
        <f>HYPERLINK("[Updated SCRtablesfrontback 12_02_2015.xlsx]'Back(Sources)'!Q25","N/A")</f>
        <v>N/A</v>
      </c>
      <c r="R25" s="11" t="str">
        <f>HYPERLINK("[Updated SCRtablesfrontback 12_02_2015.xlsx]'Back(Sources)'!R25","N/A")</f>
        <v>N/A</v>
      </c>
      <c r="S25" s="11" t="str">
        <f>HYPERLINK("[Updated SCRtablesfrontback 12_02_2015.xlsx]'Back(Sources)'!S25","N/A")</f>
        <v>N/A</v>
      </c>
      <c r="T25" s="11" t="str">
        <f>HYPERLINK("[Updated SCRtablesfrontback 12_02_2015.xlsx]'Back(Sources)'!T25","Yes")</f>
        <v>Yes</v>
      </c>
      <c r="U25" s="11" t="str">
        <f>HYPERLINK("[Updated SCRtablesfrontback 12_02_2015.xlsx]'Back(Sources)'!U25","$525,000")</f>
        <v>$525,000</v>
      </c>
      <c r="V25" s="11" t="str">
        <f>HYPERLINK("[Updated SCRtablesfrontback 12_02_2015.xlsx]'Back(Sources)'!V25","Yes")</f>
        <v>Yes</v>
      </c>
      <c r="W25" s="11" t="str">
        <f>HYPERLINK("[Updated SCRtablesfrontback 12_02_2015.xlsx]'Back(Sources)'!W25","Yes")</f>
        <v>Yes</v>
      </c>
      <c r="X25" s="11" t="str">
        <f>HYPERLINK("[Updated SCRtablesfrontback 12_02_2015.xlsx]'Back(Sources)'!X25","Yes")</f>
        <v>Yes</v>
      </c>
      <c r="Y25" s="11" t="str">
        <f>HYPERLINK("[Updated SCRtablesfrontback 12_02_2015.xlsx]'Back(Sources)'!Y25","Yes")</f>
        <v>Yes</v>
      </c>
      <c r="Z25" s="11" t="str">
        <f>HYPERLINK("[Updated SCRtablesfrontback 12_02_2015.xlsx]'Back(Sources)'!Z25","Yes")</f>
        <v>Yes</v>
      </c>
      <c r="AA25" s="11" t="str">
        <f>HYPERLINK("[Updated SCRtablesfrontback 12_02_2015.xlsx]'Back(Sources)'!AA25","Yes")</f>
        <v>Yes</v>
      </c>
      <c r="AB25" s="11" t="str">
        <f>HYPERLINK("[Updated SCRtablesfrontback 12_02_2015.xlsx]'Back(Sources)'!AB25","Yes")</f>
        <v>Yes</v>
      </c>
      <c r="AC25" s="11" t="str">
        <f>HYPERLINK("[Updated SCRtablesfrontback 12_02_2015.xlsx]'Back(Sources)'!AC25","No")</f>
        <v>No</v>
      </c>
      <c r="AD25" s="11" t="str">
        <f>HYPERLINK("[Updated SCRtablesfrontback 12_02_2015.xlsx]'Back(Sources)'!AD25","Yes")</f>
        <v>Yes</v>
      </c>
      <c r="AE25" s="11" t="str">
        <f>HYPERLINK("[Updated SCRtablesfrontback 12_02_2015.xlsx]'Back(Sources)'!AE25","No")</f>
        <v>No</v>
      </c>
      <c r="AF25" s="11" t="str">
        <f>HYPERLINK("[Updated SCRtablesfrontback 12_02_2015.xlsx]'Back(Sources)'!AF25","No")</f>
        <v>No</v>
      </c>
      <c r="AG25" s="11" t="str">
        <f>HYPERLINK("[Updated SCRtablesfrontback 12_02_2015.xlsx]'Back(Sources)'!AG25","No")</f>
        <v>No</v>
      </c>
      <c r="AH25" s="11" t="str">
        <f>HYPERLINK("[Updated SCRtablesfrontback 12_02_2015.xlsx]'Back(Sources)'!AH25","Yes")</f>
        <v>Yes</v>
      </c>
      <c r="AI25" s="11" t="str">
        <f>HYPERLINK("[Updated SCRtablesfrontback 12_02_2015.xlsx]'Back(Sources)'!AI25","Yes")</f>
        <v>Yes</v>
      </c>
      <c r="AJ25" s="11" t="str">
        <f>HYPERLINK("[Updated SCRtablesfrontback 12_02_2015.xlsx]'Back(Sources)'!AJ25","Yes")</f>
        <v>Yes</v>
      </c>
      <c r="AK25" s="14" t="s">
        <v>278</v>
      </c>
      <c r="AL25" s="11" t="str">
        <f>HYPERLINK("[Updated SCRtablesfrontback 12_02_2015.xlsx]'Back(Sources)'!AL25","Yes")</f>
        <v>Yes</v>
      </c>
      <c r="AM25" s="11" t="str">
        <f>HYPERLINK("[Updated SCRtablesfrontback 12_02_2015.xlsx]'Back(Sources)'!AM25","No")</f>
        <v>No</v>
      </c>
      <c r="AN25" s="78" t="s">
        <v>278</v>
      </c>
      <c r="AO25" s="79" t="s">
        <v>51</v>
      </c>
      <c r="AP25" s="79" t="s">
        <v>51</v>
      </c>
      <c r="AQ25" s="79" t="s">
        <v>51</v>
      </c>
      <c r="AR25" s="79" t="s">
        <v>51</v>
      </c>
      <c r="AS25" s="79" t="s">
        <v>278</v>
      </c>
      <c r="AT25" s="79" t="s">
        <v>278</v>
      </c>
      <c r="AU25" s="79" t="s">
        <v>278</v>
      </c>
      <c r="AV25" s="79" t="s">
        <v>278</v>
      </c>
    </row>
    <row r="26" spans="1:48">
      <c r="A26" s="8" t="s">
        <v>483</v>
      </c>
      <c r="B26" s="11" t="str">
        <f>HYPERLINK("[Updated SCRtablesfrontback 12_02_2015.xlsx]'Back(Sources)'!B26","No")</f>
        <v>No</v>
      </c>
      <c r="C26" s="12"/>
      <c r="D26" s="11" t="str">
        <f>HYPERLINK("[Updated SCRtablesfrontback 12_02_2015.xlsx]'Back(Sources)'!D26","Yes")</f>
        <v>Yes</v>
      </c>
      <c r="E26" s="11" t="str">
        <f>HYPERLINK("[Updated SCRtablesfrontback 12_02_2015.xlsx]'Back(Sources)'!E26","No")</f>
        <v>No</v>
      </c>
      <c r="F26" s="11" t="str">
        <f>HYPERLINK("[Updated SCRtablesfrontback 12_02_2015.xlsx]'Back(Sources)'!F26","Yes")</f>
        <v>Yes</v>
      </c>
      <c r="G26" s="11" t="str">
        <f>HYPERLINK("[Updated SCRtablesfrontback 12_02_2015.xlsx]'Back(Sources)'!G26","Yes")</f>
        <v>Yes</v>
      </c>
      <c r="H26" s="11" t="str">
        <f>HYPERLINK("[Updated SCRtablesfrontback 12_02_2015.xlsx]'Back(Sources)'!H26","No")</f>
        <v>No</v>
      </c>
      <c r="I26" s="11" t="str">
        <f>HYPERLINK("[Updated SCRtablesfrontback 12_02_2015.xlsx]'Back(Sources)'!I26","Yes")</f>
        <v>Yes</v>
      </c>
      <c r="J26" s="11" t="str">
        <f>HYPERLINK("[Updated SCRtablesfrontback 12_02_2015.xlsx]'Back(Sources)'!J26","Yes")</f>
        <v>Yes</v>
      </c>
      <c r="K26" s="11" t="str">
        <f>HYPERLINK("[Updated SCRtablesfrontback 12_02_2015.xlsx]'Back(Sources)'!K26","Yes")</f>
        <v>Yes</v>
      </c>
      <c r="L26" s="11" t="str">
        <f>HYPERLINK("[Updated SCRtablesfrontback 12_02_2015.xlsx]'Back(Sources)'!L26","Yes")</f>
        <v>Yes</v>
      </c>
      <c r="M26" s="11" t="str">
        <f>HYPERLINK("[Updated SCRtablesfrontback 12_02_2015.xlsx]'Back(Sources)'!M26","Yes")</f>
        <v>Yes</v>
      </c>
      <c r="N26" s="11" t="str">
        <f>HYPERLINK("[Updated SCRtablesfrontback 12_02_2015.xlsx]'Back(Sources)'!L26","N/A")</f>
        <v>N/A</v>
      </c>
      <c r="O26" s="11" t="str">
        <f>HYPERLINK("[Updated SCRtablesfrontback 12_02_2015.xlsx]'Back(Sources)'!O26","N/A")</f>
        <v>N/A</v>
      </c>
      <c r="P26" s="11" t="str">
        <f>HYPERLINK("[Updated SCRtablesfrontback 12_02_2015.xlsx]'Back(Sources)'!P26","No")</f>
        <v>No</v>
      </c>
      <c r="Q26" s="11" t="str">
        <f>HYPERLINK("[Updated SCRtablesfrontback 12_02_2015.xlsx]'Back(Sources)'!Q26","N/A")</f>
        <v>N/A</v>
      </c>
      <c r="R26" s="11" t="str">
        <f>HYPERLINK("[Updated SCRtablesfrontback 12_02_2015.xlsx]'Back(Sources)'!R26","N/A")</f>
        <v>N/A</v>
      </c>
      <c r="S26" s="11" t="str">
        <f>HYPERLINK("[Updated SCRtablesfrontback 12_02_2015.xlsx]'Back(Sources)'!S26","N/A")</f>
        <v>N/A</v>
      </c>
      <c r="T26" s="11" t="str">
        <f>HYPERLINK("[Updated SCRtablesfrontback 12_02_2015.xlsx]'Back(Sources)'!T26","Yes")</f>
        <v>Yes</v>
      </c>
      <c r="U26" s="11" t="str">
        <f>HYPERLINK("[Updated SCRtablesfrontback 12_02_2015.xlsx]'Back(Sources)'!U26","$750,000")</f>
        <v>$750,000</v>
      </c>
      <c r="V26" s="11" t="str">
        <f>HYPERLINK("[Updated SCRtablesfrontback 12_02_2015.xlsx]'Back(Sources)'!V26","Yes")</f>
        <v>Yes</v>
      </c>
      <c r="W26" s="11" t="str">
        <f>HYPERLINK("[Updated SCRtablesfrontback 12_02_2015.xlsx]'Back(Sources)'!W26","Yes")</f>
        <v>Yes</v>
      </c>
      <c r="X26" s="11" t="str">
        <f>HYPERLINK("[Updated SCRtablesfrontback 12_02_2015.xlsx]'Back(Sources)'!X26","Yes")</f>
        <v>Yes</v>
      </c>
      <c r="Y26" s="11" t="str">
        <f>HYPERLINK("[Updated SCRtablesfrontback 12_02_2015.xlsx]'Back(Sources)'!Y26","Yes")</f>
        <v>Yes</v>
      </c>
      <c r="Z26" s="11" t="str">
        <f>HYPERLINK("[Updated SCRtablesfrontback 12_02_2015.xlsx]'Back(Sources)'!Z26","No")</f>
        <v>No</v>
      </c>
      <c r="AA26" s="11" t="str">
        <f>HYPERLINK("[Updated SCRtablesfrontback 12_02_2015.xlsx]'Back(Sources)'!AA26","No")</f>
        <v>No</v>
      </c>
      <c r="AB26" s="11" t="str">
        <f>HYPERLINK("[Updated SCRtablesfrontback 12_02_2015.xlsx]'Back(Sources)'!AB26","No")</f>
        <v>No</v>
      </c>
      <c r="AC26" s="11" t="str">
        <f>HYPERLINK("[Updated SCRtablesfrontback 12_02_2015.xlsx]'Back(Sources)'!AC26","Yes")</f>
        <v>Yes</v>
      </c>
      <c r="AD26" s="11" t="str">
        <f>HYPERLINK("[Updated SCRtablesfrontback 12_02_2015.xlsx]'Back(Sources)'!AD26","No")</f>
        <v>No</v>
      </c>
      <c r="AE26" s="11" t="str">
        <f>HYPERLINK("[Updated SCRtablesfrontback 12_02_2015.xlsx]'Back(Sources)'!AE26","No")</f>
        <v>No</v>
      </c>
      <c r="AF26" s="11" t="str">
        <f>HYPERLINK("[Updated SCRtablesfrontback 12_02_2015.xlsx]'Back(Sources)'!AF26","No")</f>
        <v>No</v>
      </c>
      <c r="AG26" s="11" t="str">
        <f>HYPERLINK("[Updated SCRtablesfrontback 12_02_2015.xlsx]'Back(Sources)'!AG26","No")</f>
        <v>No</v>
      </c>
      <c r="AH26" s="11" t="str">
        <f>HYPERLINK("[Updated SCRtablesfrontback 12_02_2015.xlsx]'Back(Sources)'!AH26","Yes")</f>
        <v>Yes</v>
      </c>
      <c r="AI26" s="11" t="str">
        <f>HYPERLINK("[Updated SCRtablesfrontback 12_02_2015.xlsx]'Back(Sources)'!AI26","Yes")</f>
        <v>Yes</v>
      </c>
      <c r="AJ26" s="11" t="str">
        <f>HYPERLINK("[Updated SCRtablesfrontback 12_02_2015.xlsx]'Back(Sources)'!AJ26","Yes")</f>
        <v>Yes</v>
      </c>
      <c r="AK26" s="14" t="s">
        <v>278</v>
      </c>
      <c r="AL26" s="11" t="str">
        <f>HYPERLINK("[Updated SCRtablesfrontback 12_02_2015.xlsx]'Back(Sources)'!AL26","Yes")</f>
        <v>Yes</v>
      </c>
      <c r="AM26" s="11" t="str">
        <f>HYPERLINK("[Updated SCRtablesfrontback 12_02_2015.xlsx]'Back(Sources)'!AM26","Yes")</f>
        <v>Yes</v>
      </c>
      <c r="AN26" s="78" t="s">
        <v>278</v>
      </c>
      <c r="AO26" s="79" t="s">
        <v>278</v>
      </c>
      <c r="AP26" s="79" t="s">
        <v>51</v>
      </c>
      <c r="AQ26" s="79" t="s">
        <v>278</v>
      </c>
      <c r="AR26" s="79" t="s">
        <v>278</v>
      </c>
      <c r="AS26" s="79" t="s">
        <v>278</v>
      </c>
      <c r="AT26" s="79" t="s">
        <v>278</v>
      </c>
      <c r="AU26" s="79" t="s">
        <v>278</v>
      </c>
      <c r="AV26" s="79" t="s">
        <v>278</v>
      </c>
    </row>
    <row r="27" spans="1:48">
      <c r="A27" s="8" t="s">
        <v>504</v>
      </c>
      <c r="B27" s="11" t="str">
        <f>HYPERLINK("[Updated SCRtablesfrontback 12_02_2015.xlsx]'Back(Sources)'!B27","Yes")</f>
        <v>Yes</v>
      </c>
      <c r="C27" s="11" t="str">
        <f>HYPERLINK("[Updated SCRtablesfrontback 12_02_2015.xlsx]'Back(Sources)'!C27","Secretary of State")</f>
        <v>Secretary of State</v>
      </c>
      <c r="D27" s="11" t="str">
        <f>HYPERLINK("[Updated SCRtablesfrontback 12_02_2015.xlsx]'Back(Sources)'!D27","No")</f>
        <v>No</v>
      </c>
      <c r="E27" s="11" t="str">
        <f>HYPERLINK("[Updated SCRtablesfrontback 12_02_2015.xlsx]'Back(Sources)'!E27","No")</f>
        <v>No</v>
      </c>
      <c r="F27" s="11" t="str">
        <f>HYPERLINK("[Updated SCRtablesfrontback 12_02_2015.xlsx]'Back(Sources)'!F27","No")</f>
        <v>No</v>
      </c>
      <c r="G27" s="11" t="str">
        <f>HYPERLINK("[Updated SCRtablesfrontback 12_02_2015.xlsx]'Back(Sources)'!G27","Yes")</f>
        <v>Yes</v>
      </c>
      <c r="H27" s="11" t="str">
        <f>HYPERLINK("[Updated SCRtablesfrontback 12_02_2015.xlsx]'Back(Sources)'!H27","No")</f>
        <v>No</v>
      </c>
      <c r="I27" s="11" t="str">
        <f>HYPERLINK("[Updated SCRtablesfrontback 12_02_2015.xlsx]'Back(Sources)'!I27","Yes")</f>
        <v>Yes</v>
      </c>
      <c r="J27" s="11" t="str">
        <f>HYPERLINK("[Updated SCRtablesfrontback 12_02_2015.xlsx]'Back(Sources)'!J27","No")</f>
        <v>No</v>
      </c>
      <c r="K27" s="11" t="str">
        <f>HYPERLINK("[Updated SCRtablesfrontback 12_02_2015.xlsx]'Back(Sources)'!K27","Yes")</f>
        <v>Yes</v>
      </c>
      <c r="L27" s="11" t="str">
        <f>HYPERLINK("[Updated SCRtablesfrontback 12_02_2015.xlsx]'Back(Sources)'!L27","Yes")</f>
        <v>Yes</v>
      </c>
      <c r="M27" s="11" t="str">
        <f>HYPERLINK("[Updated SCRtablesfrontback 12_02_2015.xlsx]'Back(Sources)'!M27","Yes")</f>
        <v>Yes</v>
      </c>
      <c r="N27" s="11" t="str">
        <f>HYPERLINK("[Updated SCRtablesfrontback 12_02_2015.xlsx]'Back(Sources)'!L27","No")</f>
        <v>No</v>
      </c>
      <c r="O27" s="11" t="str">
        <f>HYPERLINK("[Updated SCRtablesfrontback 12_02_2015.xlsx]'Back(Sources)'!O27","Yes")</f>
        <v>Yes</v>
      </c>
      <c r="P27" s="11" t="str">
        <f>HYPERLINK("[Updated SCRtablesfrontback 12_02_2015.xlsx]'Back(Sources)'!P27","No")</f>
        <v>No</v>
      </c>
      <c r="Q27" s="11" t="str">
        <f>HYPERLINK("[Updated SCRtablesfrontback 12_02_2015.xlsx]'Back(Sources)'!Q27","N/A")</f>
        <v>N/A</v>
      </c>
      <c r="R27" s="11" t="str">
        <f>HYPERLINK("[Updated SCRtablesfrontback 12_02_2015.xlsx]'Back(Sources)'!R27","N/A")</f>
        <v>N/A</v>
      </c>
      <c r="S27" s="11" t="str">
        <f>HYPERLINK("[Updated SCRtablesfrontback 12_02_2015.xlsx]'Back(Sources)'!S27","N/A")</f>
        <v>N/A</v>
      </c>
      <c r="T27" s="11" t="str">
        <f>HYPERLINK("[Updated SCRtablesfrontback 12_02_2015.xlsx]'Back(Sources)'!T27","Yes")</f>
        <v>Yes</v>
      </c>
      <c r="U27" s="11" t="str">
        <f>HYPERLINK("[Updated SCRtablesfrontback 12_02_2015.xlsx]'Back(Sources)'!U27","$500,000")</f>
        <v>$500,000</v>
      </c>
      <c r="V27" s="11" t="str">
        <f>HYPERLINK("[Updated SCRtablesfrontback 12_02_2015.xlsx]'Back(Sources)'!V27","Yes")</f>
        <v>Yes</v>
      </c>
      <c r="W27" s="11" t="str">
        <f>HYPERLINK("[Updated SCRtablesfrontback 12_02_2015.xlsx]'Back(Sources)'!W27","Yes")</f>
        <v>Yes</v>
      </c>
      <c r="X27" s="11" t="str">
        <f>HYPERLINK("[Updated SCRtablesfrontback 12_02_2015.xlsx]'Back(Sources)'!X27","Yes")</f>
        <v>Yes</v>
      </c>
      <c r="Y27" s="11" t="str">
        <f>HYPERLINK("[Updated SCRtablesfrontback 12_02_2015.xlsx]'Back(Sources)'!Y27","Yes")</f>
        <v>Yes</v>
      </c>
      <c r="Z27" s="11" t="str">
        <f>HYPERLINK("[Updated SCRtablesfrontback 12_02_2015.xlsx]'Back(Sources)'!Z27","No")</f>
        <v>No</v>
      </c>
      <c r="AA27" s="11" t="str">
        <f>HYPERLINK("[Updated SCRtablesfrontback 12_02_2015.xlsx]'Back(Sources)'!AA27","No")</f>
        <v>No</v>
      </c>
      <c r="AB27" s="11" t="str">
        <f>HYPERLINK("[Updated SCRtablesfrontback 12_02_2015.xlsx]'Back(Sources)'!AB27","No")</f>
        <v>No</v>
      </c>
      <c r="AC27" s="11" t="str">
        <f>HYPERLINK("[Updated SCRtablesfrontback 12_02_2015.xlsx]'Back(Sources)'!AC27","No")</f>
        <v>No</v>
      </c>
      <c r="AD27" s="11" t="str">
        <f>HYPERLINK("[Updated SCRtablesfrontback 12_02_2015.xlsx]'Back(Sources)'!AD27","No")</f>
        <v>No</v>
      </c>
      <c r="AE27" s="11" t="str">
        <f>HYPERLINK("[Updated SCRtablesfrontback 12_02_2015.xlsx]'Back(Sources)'!AE27","No")</f>
        <v>No</v>
      </c>
      <c r="AF27" s="11" t="str">
        <f>HYPERLINK("[Updated SCRtablesfrontback 12_02_2015.xlsx]'Back(Sources)'!AF27","No")</f>
        <v>No</v>
      </c>
      <c r="AG27" s="11" t="str">
        <f>HYPERLINK("[Updated SCRtablesfrontback 12_02_2015.xlsx]'Back(Sources)'!AG27","No")</f>
        <v>No</v>
      </c>
      <c r="AH27" s="11" t="str">
        <f>HYPERLINK("[Updated SCRtablesfrontback 12_02_2015.xlsx]'Back(Sources)'!AH27","Yes")</f>
        <v>Yes</v>
      </c>
      <c r="AI27" s="11" t="str">
        <f>HYPERLINK("[Updated SCRtablesfrontback 12_02_2015.xlsx]'Back(Sources)'!AI27","Yes")</f>
        <v>Yes</v>
      </c>
      <c r="AJ27" s="11" t="str">
        <f>HYPERLINK("[Updated SCRtablesfrontback 12_02_2015.xlsx]'Back(Sources)'!AJ27","No")</f>
        <v>No</v>
      </c>
      <c r="AK27" s="14" t="s">
        <v>278</v>
      </c>
      <c r="AL27" s="11" t="str">
        <f>HYPERLINK("[Updated SCRtablesfrontback 12_02_2015.xlsx]'Back(Sources)'!AL27","Yes")</f>
        <v>Yes</v>
      </c>
      <c r="AM27" s="11" t="str">
        <f>HYPERLINK("[Updated SCRtablesfrontback 12_02_2015.xlsx]'Back(Sources)'!AM27","No")</f>
        <v>No</v>
      </c>
      <c r="AN27" s="78" t="s">
        <v>278</v>
      </c>
      <c r="AO27" s="79" t="s">
        <v>278</v>
      </c>
      <c r="AP27" s="79" t="s">
        <v>278</v>
      </c>
      <c r="AQ27" s="79" t="s">
        <v>278</v>
      </c>
      <c r="AR27" s="79" t="s">
        <v>278</v>
      </c>
      <c r="AS27" s="79" t="s">
        <v>278</v>
      </c>
      <c r="AT27" s="79" t="s">
        <v>278</v>
      </c>
      <c r="AU27" s="79" t="s">
        <v>278</v>
      </c>
      <c r="AV27" s="79" t="s">
        <v>278</v>
      </c>
    </row>
    <row r="28" spans="1:48">
      <c r="A28" s="8" t="s">
        <v>521</v>
      </c>
      <c r="B28" s="11" t="str">
        <f>HYPERLINK("[Updated SCRtablesfrontback 12_02_2015.xlsx]'Back(Sources)'!B28","No")</f>
        <v>No</v>
      </c>
      <c r="C28" s="12"/>
      <c r="D28" s="11" t="str">
        <f>HYPERLINK("[Updated SCRtablesfrontback 12_02_2015.xlsx]'Back(Sources)'!D28","Yes")</f>
        <v>Yes</v>
      </c>
      <c r="E28" s="11" t="str">
        <f>HYPERLINK("[Updated SCRtablesfrontback 12_02_2015.xlsx]'Back(Sources)'!E28","No")</f>
        <v>No</v>
      </c>
      <c r="F28" s="11" t="str">
        <f>HYPERLINK("[Updated SCRtablesfrontback 12_02_2015.xlsx]'Back(Sources)'!F28","Yes")</f>
        <v>Yes</v>
      </c>
      <c r="G28" s="11" t="str">
        <f>HYPERLINK("[Updated SCRtablesfrontback 12_02_2015.xlsx]'Back(Sources)'!G28","Yes")</f>
        <v>Yes</v>
      </c>
      <c r="H28" s="11" t="str">
        <f>HYPERLINK("[Updated SCRtablesfrontback 12_02_2015.xlsx]'Back(Sources)'!H28","No")</f>
        <v>No</v>
      </c>
      <c r="I28" s="11" t="str">
        <f>HYPERLINK("[Updated SCRtablesfrontback 12_02_2015.xlsx]'Back(Sources)'!I28","Yes")</f>
        <v>Yes</v>
      </c>
      <c r="J28" s="11" t="str">
        <f>HYPERLINK("[Updated SCRtablesfrontback 12_02_2015.xlsx]'Back(Sources)'!J28","Yes")</f>
        <v>Yes</v>
      </c>
      <c r="K28" s="11" t="str">
        <f>HYPERLINK("[Updated SCRtablesfrontback 12_02_2015.xlsx]'Back(Sources)'!K28","Yes")</f>
        <v>Yes</v>
      </c>
      <c r="L28" s="11" t="str">
        <f>HYPERLINK("[Updated SCRtablesfrontback 12_02_2015.xlsx]'Back(Sources)'!L28","Yes")</f>
        <v>Yes</v>
      </c>
      <c r="M28" s="11" t="str">
        <f>HYPERLINK("[Updated SCRtablesfrontback 12_02_2015.xlsx]'Back(Sources)'!M28","Yes")</f>
        <v>Yes</v>
      </c>
      <c r="N28" s="11" t="str">
        <f>HYPERLINK("[Updated SCRtablesfrontback 12_02_2015.xlsx]'Back(Sources)'!L28","Yes")</f>
        <v>Yes</v>
      </c>
      <c r="O28" s="11" t="str">
        <f>HYPERLINK("[Updated SCRtablesfrontback 12_02_2015.xlsx]'Back(Sources)'!O28","Yes")</f>
        <v>Yes</v>
      </c>
      <c r="P28" s="11" t="str">
        <f>HYPERLINK("[Updated SCRtablesfrontback 12_02_2015.xlsx]'Back(Sources)'!P28","No")</f>
        <v>No</v>
      </c>
      <c r="Q28" s="11" t="str">
        <f>HYPERLINK("[Updated SCRtablesfrontback 12_02_2015.xlsx]'Back(Sources)'!Q28","N/A")</f>
        <v>N/A</v>
      </c>
      <c r="R28" s="11" t="str">
        <f>HYPERLINK("[Updated SCRtablesfrontback 12_02_2015.xlsx]'Back(Sources)'!R28","N/A")</f>
        <v>N/A</v>
      </c>
      <c r="S28" s="11" t="str">
        <f>HYPERLINK("[Updated SCRtablesfrontback 12_02_2015.xlsx]'Back(Sources)'!S28","N/A")</f>
        <v>N/A</v>
      </c>
      <c r="T28" s="11" t="str">
        <f>HYPERLINK("[Updated SCRtablesfrontback 12_02_2015.xlsx]'Back(Sources)'!T28","No")</f>
        <v>No</v>
      </c>
      <c r="U28" s="13" t="s">
        <v>58</v>
      </c>
      <c r="V28" s="11" t="str">
        <f>HYPERLINK("[Updated SCRtablesfrontback 12_02_2015.xlsx]'Back(Sources)'!V28","Yes")</f>
        <v>Yes</v>
      </c>
      <c r="W28" s="11" t="str">
        <f>HYPERLINK("[Updated SCRtablesfrontback 12_02_2015.xlsx]'Back(Sources)'!W28","Yes")</f>
        <v>Yes</v>
      </c>
      <c r="X28" s="11" t="str">
        <f>HYPERLINK("[Updated SCRtablesfrontback 12_02_2015.xlsx]'Back(Sources)'!X28","No")</f>
        <v>No</v>
      </c>
      <c r="Y28" s="11" t="str">
        <f>HYPERLINK("[Updated SCRtablesfrontback 12_02_2015.xlsx]'Back(Sources)'!Y28","Yes")</f>
        <v>Yes</v>
      </c>
      <c r="Z28" s="11" t="str">
        <f>HYPERLINK("[Updated SCRtablesfrontback 12_02_2015.xlsx]'Back(Sources)'!Z28","No")</f>
        <v>No</v>
      </c>
      <c r="AA28" s="11" t="str">
        <f>HYPERLINK("[Updated SCRtablesfrontback 12_02_2015.xlsx]'Back(Sources)'!AA28","Yes")</f>
        <v>Yes</v>
      </c>
      <c r="AB28" s="11" t="str">
        <f>HYPERLINK("[Updated SCRtablesfrontback 12_02_2015.xlsx]'Back(Sources)'!AB28","No")</f>
        <v>No</v>
      </c>
      <c r="AC28" s="11" t="str">
        <f>HYPERLINK("[Updated SCRtablesfrontback 12_02_2015.xlsx]'Back(Sources)'!AC28","No")</f>
        <v>No</v>
      </c>
      <c r="AD28" s="11" t="str">
        <f>HYPERLINK("[Updated SCRtablesfrontback 12_02_2015.xlsx]'Back(Sources)'!AD28","No")</f>
        <v>No</v>
      </c>
      <c r="AE28" s="11" t="str">
        <f>HYPERLINK("[Updated SCRtablesfrontback 12_02_2015.xlsx]'Back(Sources)'!AE28","No")</f>
        <v>No</v>
      </c>
      <c r="AF28" s="11" t="str">
        <f>HYPERLINK("[Updated SCRtablesfrontback 12_02_2015.xlsx]'Back(Sources)'!AF28","No")</f>
        <v>No</v>
      </c>
      <c r="AG28" s="11" t="str">
        <f>HYPERLINK("[Updated SCRtablesfrontback 12_02_2015.xlsx]'Back(Sources)'!AG28","No")</f>
        <v>No</v>
      </c>
      <c r="AH28" s="11" t="str">
        <f>HYPERLINK("[Updated SCRtablesfrontback 12_02_2015.xlsx]'Back(Sources)'!AH28","Yes")</f>
        <v>Yes</v>
      </c>
      <c r="AI28" s="11" t="str">
        <f>HYPERLINK("[Updated SCRtablesfrontback 12_02_2015.xlsx]'Back(Sources)'!AI28","Yes")</f>
        <v>Yes</v>
      </c>
      <c r="AJ28" s="11" t="str">
        <f>HYPERLINK("[Updated SCRtablesfrontback 12_02_2015.xlsx]'Back(Sources)'!AJ28","Yes")</f>
        <v>Yes</v>
      </c>
      <c r="AK28" s="14" t="s">
        <v>278</v>
      </c>
      <c r="AL28" s="11" t="str">
        <f>HYPERLINK("[Updated SCRtablesfrontback 12_02_2015.xlsx]'Back(Sources)'!AL28","Yes")</f>
        <v>Yes</v>
      </c>
      <c r="AM28" s="11" t="str">
        <f>HYPERLINK("[Updated SCRtablesfrontback 12_02_2015.xlsx]'Back(Sources)'!AM28","Yes")</f>
        <v>Yes</v>
      </c>
      <c r="AN28" s="78" t="s">
        <v>278</v>
      </c>
      <c r="AO28" s="79" t="s">
        <v>51</v>
      </c>
      <c r="AP28" s="79" t="s">
        <v>51</v>
      </c>
      <c r="AQ28" s="79" t="s">
        <v>51</v>
      </c>
      <c r="AR28" s="79" t="s">
        <v>278</v>
      </c>
      <c r="AS28" s="79" t="s">
        <v>51</v>
      </c>
      <c r="AT28" s="79" t="s">
        <v>278</v>
      </c>
      <c r="AU28" s="79" t="s">
        <v>278</v>
      </c>
      <c r="AV28" s="79" t="s">
        <v>51</v>
      </c>
    </row>
    <row r="29" spans="1:48">
      <c r="A29" s="8" t="s">
        <v>543</v>
      </c>
      <c r="B29" s="11" t="str">
        <f>HYPERLINK("[Updated SCRtablesfrontback 12_02_2015.xlsx]'Back(Sources)'!B29","No")</f>
        <v>No</v>
      </c>
      <c r="C29" s="12"/>
      <c r="D29" s="11" t="str">
        <f>HYPERLINK("[Updated SCRtablesfrontback 12_02_2015.xlsx]'Back(Sources)'!D29","Yes")</f>
        <v>Yes</v>
      </c>
      <c r="E29" s="11" t="str">
        <f>HYPERLINK("[Updated SCRtablesfrontback 12_02_2015.xlsx]'Back(Sources)'!E29","No")</f>
        <v>No</v>
      </c>
      <c r="F29" s="11" t="str">
        <f>HYPERLINK("[Updated SCRtablesfrontback 12_02_2015.xlsx]'Back(Sources)'!F29","Yes")</f>
        <v>Yes</v>
      </c>
      <c r="G29" s="11" t="str">
        <f>HYPERLINK("[Updated SCRtablesfrontback 12_02_2015.xlsx]'Back(Sources)'!G29","Yes")</f>
        <v>Yes</v>
      </c>
      <c r="H29" s="11" t="str">
        <f>HYPERLINK("[Updated SCRtablesfrontback 12_02_2015.xlsx]'Back(Sources)'!H29","No")</f>
        <v>No</v>
      </c>
      <c r="I29" s="11" t="str">
        <f>HYPERLINK("[Updated SCRtablesfrontback 12_02_2015.xlsx]'Back(Sources)'!I29","Yes")</f>
        <v>Yes</v>
      </c>
      <c r="J29" s="11" t="str">
        <f>HYPERLINK("[Updated SCRtablesfrontback 12_02_2015.xlsx]'Back(Sources)'!J29","Yes")</f>
        <v>Yes</v>
      </c>
      <c r="K29" s="11" t="str">
        <f>HYPERLINK("[Updated SCRtablesfrontback 12_02_2015.xlsx]'Back(Sources)'!K29","Yes")</f>
        <v>Yes</v>
      </c>
      <c r="L29" s="11" t="str">
        <f>HYPERLINK("[Updated SCRtablesfrontback 12_02_2015.xlsx]'Back(Sources)'!L29","Yes")</f>
        <v>Yes</v>
      </c>
      <c r="M29" s="11" t="str">
        <f>HYPERLINK("[Updated SCRtablesfrontback 12_02_2015.xlsx]'Back(Sources)'!M29","Yes")</f>
        <v>Yes</v>
      </c>
      <c r="N29" s="11" t="str">
        <f>HYPERLINK("[Updated SCRtablesfrontback 12_02_2015.xlsx]'Back(Sources)'!L29","N/A")</f>
        <v>N/A</v>
      </c>
      <c r="O29" s="11" t="str">
        <f>HYPERLINK("[Updated SCRtablesfrontback 12_02_2015.xlsx]'Back(Sources)'!O29","N/A")</f>
        <v>N/A</v>
      </c>
      <c r="P29" s="11" t="str">
        <f>HYPERLINK("[Updated SCRtablesfrontback 12_02_2015.xlsx]'Back(Sources)'!P29","Yes")</f>
        <v>Yes</v>
      </c>
      <c r="Q29" s="11" t="str">
        <f>HYPERLINK("[Updated SCRtablesfrontback 12_02_2015.xlsx]'Back(Sources)'!Q29","Yes")</f>
        <v>Yes</v>
      </c>
      <c r="R29" s="11" t="str">
        <f>HYPERLINK("[Updated SCRtablesfrontback 12_02_2015.xlsx]'Back(Sources)'!R29","Yes")</f>
        <v>Yes</v>
      </c>
      <c r="S29" s="11" t="str">
        <f>HYPERLINK("[Updated SCRtablesfrontback 12_02_2015.xlsx]'Back(Sources)'!S29","Yes")</f>
        <v>Yes</v>
      </c>
      <c r="T29" s="11" t="str">
        <f>HYPERLINK("[Updated SCRtablesfrontback 12_02_2015.xlsx]'Back(Sources)'!T29","No")</f>
        <v>No</v>
      </c>
      <c r="U29" s="13" t="s">
        <v>58</v>
      </c>
      <c r="V29" s="11" t="str">
        <f>HYPERLINK("[Updated SCRtablesfrontback 12_02_2015.xlsx]'Back(Sources)'!V29","None")</f>
        <v>None</v>
      </c>
      <c r="W29" s="11" t="str">
        <f>HYPERLINK("[Updated SCRtablesfrontback 12_02_2015.xlsx]'Back(Sources)'!W29","N/A")</f>
        <v>N/A</v>
      </c>
      <c r="X29" s="11" t="str">
        <f>HYPERLINK("[Updated SCRtablesfrontback 12_02_2015.xlsx]'Back(Sources)'!X29","N/A")</f>
        <v>N/A</v>
      </c>
      <c r="Y29" s="11" t="str">
        <f>HYPERLINK("[Updated SCRtablesfrontback 12_02_2015.xlsx]'Back(Sources)'!Y29","N/A")</f>
        <v>N/A</v>
      </c>
      <c r="Z29" s="11" t="str">
        <f>HYPERLINK("[Updated SCRtablesfrontback 12_02_2015.xlsx]'Back(Sources)'!Z29","N/A")</f>
        <v>N/A</v>
      </c>
      <c r="AA29" s="11" t="str">
        <f>HYPERLINK("[Updated SCRtablesfrontback 12_02_2015.xlsx]'Back(Sources)'!AA29","N/A")</f>
        <v>N/A</v>
      </c>
      <c r="AB29" s="11" t="str">
        <f>HYPERLINK("[Updated SCRtablesfrontback 12_02_2015.xlsx]'Back(Sources)'!AB29","N/A")</f>
        <v>N/A</v>
      </c>
      <c r="AC29" s="11" t="str">
        <f>HYPERLINK("[Updated SCRtablesfrontback 12_02_2015.xlsx]'Back(Sources)'!AC29","N/A")</f>
        <v>N/A</v>
      </c>
      <c r="AD29" s="11" t="str">
        <f>HYPERLINK("[Updated SCRtablesfrontback 12_02_2015.xlsx]'Back(Sources)'!AD29","N/A")</f>
        <v>N/A</v>
      </c>
      <c r="AE29" s="11" t="str">
        <f>HYPERLINK("[Updated SCRtablesfrontback 12_02_2015.xlsx]'Back(Sources)'!AE29","N/A")</f>
        <v>N/A</v>
      </c>
      <c r="AF29" s="11" t="str">
        <f>HYPERLINK("[Updated SCRtablesfrontback 12_02_2015.xlsx]'Back(Sources)'!AF29","N/A")</f>
        <v>N/A</v>
      </c>
      <c r="AG29" s="11" t="str">
        <f>HYPERLINK("[Updated SCRtablesfrontback 12_02_2015.xlsx]'Back(Sources)'!AG29","N/A")</f>
        <v>N/A</v>
      </c>
      <c r="AH29" s="11" t="str">
        <f>HYPERLINK("[Updated SCRtablesfrontback 12_02_2015.xlsx]'Back(Sources)'!AH29","N/A")</f>
        <v>N/A</v>
      </c>
      <c r="AI29" s="11" t="str">
        <f>HYPERLINK("[Updated SCRtablesfrontback 12_02_2015.xlsx]'Back(Sources)'!AI29","N/A")</f>
        <v>N/A</v>
      </c>
      <c r="AJ29" s="11" t="str">
        <f>HYPERLINK("[Updated SCRtablesfrontback 12_02_2015.xlsx]'Back(Sources)'!AJ29","N/A")</f>
        <v>N/A</v>
      </c>
      <c r="AK29" s="14" t="s">
        <v>58</v>
      </c>
      <c r="AL29" s="11" t="str">
        <f>HYPERLINK("[Updated SCRtablesfrontback 12_02_2015.xlsx]'Back(Sources)'!AL29","Yes")</f>
        <v>Yes</v>
      </c>
      <c r="AM29" s="11" t="str">
        <f>HYPERLINK("[Updated SCRtablesfrontback 12_02_2015.xlsx]'Back(Sources)'!AM29","Yes")</f>
        <v>Yes</v>
      </c>
      <c r="AN29" s="78" t="s">
        <v>51</v>
      </c>
      <c r="AO29" s="79" t="s">
        <v>51</v>
      </c>
      <c r="AP29" s="79" t="s">
        <v>51</v>
      </c>
      <c r="AQ29" s="79" t="s">
        <v>51</v>
      </c>
      <c r="AR29" s="79" t="s">
        <v>51</v>
      </c>
      <c r="AS29" s="79" t="s">
        <v>51</v>
      </c>
      <c r="AT29" s="79" t="s">
        <v>51</v>
      </c>
      <c r="AU29" s="79" t="s">
        <v>51</v>
      </c>
      <c r="AV29" s="79" t="s">
        <v>51</v>
      </c>
    </row>
    <row r="30" spans="1:48">
      <c r="A30" s="8" t="s">
        <v>558</v>
      </c>
      <c r="B30" s="11" t="str">
        <f>HYPERLINK("[Updated SCRtablesfrontback 12_02_2015.xlsx]'Back(Sources)'!B30","No")</f>
        <v>No</v>
      </c>
      <c r="C30" s="12"/>
      <c r="D30" s="11" t="str">
        <f>HYPERLINK("[Updated SCRtablesfrontback 12_02_2015.xlsx]'Back(Sources)'!D30","Yes")</f>
        <v>Yes</v>
      </c>
      <c r="E30" s="11" t="str">
        <f>HYPERLINK("[Updated SCRtablesfrontback 12_02_2015.xlsx]'Back(Sources)'!E30","No")</f>
        <v>No</v>
      </c>
      <c r="F30" s="11" t="str">
        <f>HYPERLINK("[Updated SCRtablesfrontback 12_02_2015.xlsx]'Back(Sources)'!F30","Yes")</f>
        <v>Yes</v>
      </c>
      <c r="G30" s="11" t="str">
        <f>HYPERLINK("[Updated SCRtablesfrontback 12_02_2015.xlsx]'Back(Sources)'!G30","Yes")</f>
        <v>Yes</v>
      </c>
      <c r="H30" s="11" t="str">
        <f>HYPERLINK("[Updated SCRtablesfrontback 12_02_2015.xlsx]'Back(Sources)'!H30","No")</f>
        <v>No</v>
      </c>
      <c r="I30" s="11" t="str">
        <f>HYPERLINK("[Updated SCRtablesfrontback 12_02_2015.xlsx]'Back(Sources)'!I30","Yes")</f>
        <v>Yes</v>
      </c>
      <c r="J30" s="11" t="str">
        <f>HYPERLINK("[Updated SCRtablesfrontback 12_02_2015.xlsx]'Back(Sources)'!J30","Yes")</f>
        <v>Yes</v>
      </c>
      <c r="K30" s="11" t="str">
        <f>HYPERLINK("[Updated SCRtablesfrontback 12_02_2015.xlsx]'Back(Sources)'!K30","Yes")</f>
        <v>Yes</v>
      </c>
      <c r="L30" s="11" t="str">
        <f>HYPERLINK("[Updated SCRtablesfrontback 12_02_2015.xlsx]'Back(Sources)'!L30","Yes")</f>
        <v>Yes</v>
      </c>
      <c r="M30" s="11" t="str">
        <f>HYPERLINK("[Updated SCRtablesfrontback 12_02_2015.xlsx]'Back(Sources)'!M30","Yes")</f>
        <v>Yes</v>
      </c>
      <c r="N30" s="11" t="str">
        <f>HYPERLINK("[Updated SCRtablesfrontback 12_02_2015.xlsx]'Back(Sources)'!L30","Yes")</f>
        <v>Yes</v>
      </c>
      <c r="O30" s="11" t="str">
        <f>HYPERLINK("[Updated SCRtablesfrontback 12_02_2015.xlsx]'Back(Sources)'!O30","Yes")</f>
        <v>Yes</v>
      </c>
      <c r="P30" s="11" t="str">
        <f>HYPERLINK("[Updated SCRtablesfrontback 12_02_2015.xlsx]'Back(Sources)'!P30","Yes")</f>
        <v>Yes</v>
      </c>
      <c r="Q30" s="11" t="str">
        <f>HYPERLINK("[Updated SCRtablesfrontback 12_02_2015.xlsx]'Back(Sources)'!Q30","Yes")</f>
        <v>Yes</v>
      </c>
      <c r="R30" s="11" t="str">
        <f>HYPERLINK("[Updated SCRtablesfrontback 12_02_2015.xlsx]'Back(Sources)'!R30","Yes")</f>
        <v>Yes</v>
      </c>
      <c r="S30" s="11" t="str">
        <f>HYPERLINK("[Updated SCRtablesfrontback 12_02_2015.xlsx]'Back(Sources)'!S30","Yes")</f>
        <v>Yes</v>
      </c>
      <c r="T30" s="11" t="str">
        <f>HYPERLINK("[Updated SCRtablesfrontback 12_02_2015.xlsx]'Back(Sources)'!T30","No")</f>
        <v>No</v>
      </c>
      <c r="U30" s="13" t="s">
        <v>58</v>
      </c>
      <c r="V30" s="11" t="str">
        <f>HYPERLINK("[Updated SCRtablesfrontback 12_02_2015.xlsx]'Back(Sources)'!V30","None")</f>
        <v>None</v>
      </c>
      <c r="W30" s="11" t="str">
        <f>HYPERLINK("[Updated SCRtablesfrontback 12_02_2015.xlsx]'Back(Sources)'!W30","N/A")</f>
        <v>N/A</v>
      </c>
      <c r="X30" s="11" t="str">
        <f>HYPERLINK("[Updated SCRtablesfrontback 12_02_2015.xlsx]'Back(Sources)'!X30","N/A")</f>
        <v>N/A</v>
      </c>
      <c r="Y30" s="11" t="str">
        <f>HYPERLINK("[Updated SCRtablesfrontback 12_02_2015.xlsx]'Back(Sources)'!Y30","N/A")</f>
        <v>N/A</v>
      </c>
      <c r="Z30" s="11" t="str">
        <f>HYPERLINK("[Updated SCRtablesfrontback 12_02_2015.xlsx]'Back(Sources)'!Z30","N/A")</f>
        <v>N/A</v>
      </c>
      <c r="AA30" s="11" t="str">
        <f>HYPERLINK("[Updated SCRtablesfrontback 12_02_2015.xlsx]'Back(Sources)'!AA30","N/A")</f>
        <v>N/A</v>
      </c>
      <c r="AB30" s="11" t="str">
        <f>HYPERLINK("[Updated SCRtablesfrontback 12_02_2015.xlsx]'Back(Sources)'!AB30","N/A")</f>
        <v>N/A</v>
      </c>
      <c r="AC30" s="11" t="str">
        <f>HYPERLINK("[Updated SCRtablesfrontback 12_02_2015.xlsx]'Back(Sources)'!AC30","N/A")</f>
        <v>N/A</v>
      </c>
      <c r="AD30" s="11" t="str">
        <f>HYPERLINK("[Updated SCRtablesfrontback 12_02_2015.xlsx]'Back(Sources)'!AD30","N/A")</f>
        <v>N/A</v>
      </c>
      <c r="AE30" s="11" t="str">
        <f>HYPERLINK("[Updated SCRtablesfrontback 12_02_2015.xlsx]'Back(Sources)'!AE30","N/A")</f>
        <v>N/A</v>
      </c>
      <c r="AF30" s="11" t="str">
        <f>HYPERLINK("[Updated SCRtablesfrontback 12_02_2015.xlsx]'Back(Sources)'!AF30","N/A")</f>
        <v>N/A</v>
      </c>
      <c r="AG30" s="11" t="str">
        <f>HYPERLINK("[Updated SCRtablesfrontback 12_02_2015.xlsx]'Back(Sources)'!AG30","N/A")</f>
        <v>N/A</v>
      </c>
      <c r="AH30" s="11" t="str">
        <f>HYPERLINK("[Updated SCRtablesfrontback 12_02_2015.xlsx]'Back(Sources)'!AH30","N/A")</f>
        <v>N/A</v>
      </c>
      <c r="AI30" s="11" t="str">
        <f>HYPERLINK("[Updated SCRtablesfrontback 12_02_2015.xlsx]'Back(Sources)'!AI30","N/A")</f>
        <v>N/A</v>
      </c>
      <c r="AJ30" s="11" t="str">
        <f>HYPERLINK("[Updated SCRtablesfrontback 12_02_2015.xlsx]'Back(Sources)'!AJ30","N/A")</f>
        <v>N/A</v>
      </c>
      <c r="AK30" s="14" t="s">
        <v>58</v>
      </c>
      <c r="AL30" s="11" t="str">
        <f>HYPERLINK("[Updated SCRtablesfrontback 12_02_2015.xlsx]'Back(Sources)'!AL30","Yes")</f>
        <v>Yes</v>
      </c>
      <c r="AM30" s="11" t="str">
        <f>HYPERLINK("[Updated SCRtablesfrontback 12_02_2015.xlsx]'Back(Sources)'!AM30","Yes")</f>
        <v>Yes</v>
      </c>
      <c r="AN30" s="78" t="s">
        <v>51</v>
      </c>
      <c r="AO30" s="79" t="s">
        <v>51</v>
      </c>
      <c r="AP30" s="79" t="s">
        <v>51</v>
      </c>
      <c r="AQ30" s="79" t="s">
        <v>51</v>
      </c>
      <c r="AR30" s="79" t="s">
        <v>51</v>
      </c>
      <c r="AS30" s="79" t="s">
        <v>51</v>
      </c>
      <c r="AT30" s="79" t="s">
        <v>51</v>
      </c>
      <c r="AU30" s="79" t="s">
        <v>51</v>
      </c>
      <c r="AV30" s="79" t="s">
        <v>51</v>
      </c>
    </row>
    <row r="31" spans="1:48">
      <c r="A31" s="8" t="s">
        <v>572</v>
      </c>
      <c r="B31" s="11" t="str">
        <f>HYPERLINK("[Updated SCRtablesfrontback 12_02_2015.xlsx]'Back(Sources)'!B31","Yes")</f>
        <v>Yes</v>
      </c>
      <c r="C31" s="11" t="str">
        <f>HYPERLINK("[Updated SCRtablesfrontback 12_02_2015.xlsx]'Back(Sources)'!C31","Secretary of State")</f>
        <v>Secretary of State</v>
      </c>
      <c r="D31" s="11" t="str">
        <f>HYPERLINK("[Updated SCRtablesfrontback 12_02_2015.xlsx]'Back(Sources)'!D31","No")</f>
        <v>No</v>
      </c>
      <c r="E31" s="11" t="str">
        <f>HYPERLINK("[Updated SCRtablesfrontback 12_02_2015.xlsx]'Back(Sources)'!E31","No")</f>
        <v>No</v>
      </c>
      <c r="F31" s="11" t="str">
        <f>HYPERLINK("[Updated SCRtablesfrontback 12_02_2015.xlsx]'Back(Sources)'!F31","No")</f>
        <v>No</v>
      </c>
      <c r="G31" s="11" t="str">
        <f>HYPERLINK("[Updated SCRtablesfrontback 12_02_2015.xlsx]'Back(Sources)'!G31","Yes")</f>
        <v>Yes</v>
      </c>
      <c r="H31" s="11" t="str">
        <f>HYPERLINK("[Updated SCRtablesfrontback 12_02_2015.xlsx]'Back(Sources)'!H31","No")</f>
        <v>No</v>
      </c>
      <c r="I31" s="11" t="str">
        <f>HYPERLINK("[Updated SCRtablesfrontback 12_02_2015.xlsx]'Back(Sources)'!I31","Yes")</f>
        <v>Yes</v>
      </c>
      <c r="J31" s="11" t="str">
        <f>HYPERLINK("[Updated SCRtablesfrontback 12_02_2015.xlsx]'Back(Sources)'!J31","No")</f>
        <v>No</v>
      </c>
      <c r="K31" s="11" t="str">
        <f>HYPERLINK("[Updated SCRtablesfrontback 12_02_2015.xlsx]'Back(Sources)'!K31","Yes")</f>
        <v>Yes</v>
      </c>
      <c r="L31" s="11" t="str">
        <f>HYPERLINK("[Updated SCRtablesfrontback 12_02_2015.xlsx]'Back(Sources)'!L31","Yes")</f>
        <v>Yes</v>
      </c>
      <c r="M31" s="11" t="str">
        <f>HYPERLINK("[Updated SCRtablesfrontback 12_02_2015.xlsx]'Back(Sources)'!M31","No")</f>
        <v>No</v>
      </c>
      <c r="N31" s="11" t="str">
        <f>HYPERLINK("[Updated SCRtablesfrontback 12_02_2015.xlsx]'Back(Sources)'!L31","N/A")</f>
        <v>N/A</v>
      </c>
      <c r="O31" s="11" t="str">
        <f>HYPERLINK("[Updated SCRtablesfrontback 12_02_2015.xlsx]'Back(Sources)'!O31","N/A")</f>
        <v>N/A</v>
      </c>
      <c r="P31" s="11" t="str">
        <f>HYPERLINK("[Updated SCRtablesfrontback 12_02_2015.xlsx]'Back(Sources)'!P31","No")</f>
        <v>No</v>
      </c>
      <c r="Q31" s="11" t="str">
        <f>HYPERLINK("[Updated SCRtablesfrontback 12_02_2015.xlsx]'Back(Sources)'!Q31","N/A")</f>
        <v>N/A</v>
      </c>
      <c r="R31" s="11" t="str">
        <f>HYPERLINK("[Updated SCRtablesfrontback 12_02_2015.xlsx]'Back(Sources)'!R31","N/A")</f>
        <v>N/A</v>
      </c>
      <c r="S31" s="11" t="str">
        <f>HYPERLINK("[Updated SCRtablesfrontback 12_02_2015.xlsx]'Back(Sources)'!S31","N/A")</f>
        <v>N/A</v>
      </c>
      <c r="T31" s="11" t="str">
        <f>HYPERLINK("[Updated SCRtablesfrontback 12_02_2015.xlsx]'Back(Sources)'!T31","No")</f>
        <v>No</v>
      </c>
      <c r="U31" s="13" t="s">
        <v>58</v>
      </c>
      <c r="V31" s="11" t="str">
        <f>HYPERLINK("[Updated SCRtablesfrontback 12_02_2015.xlsx]'Back(Sources)'!V31","Yes")</f>
        <v>Yes</v>
      </c>
      <c r="W31" s="11" t="str">
        <f>HYPERLINK("[Updated SCRtablesfrontback 12_02_2015.xlsx]'Back(Sources)'!W31","Yes")</f>
        <v>Yes</v>
      </c>
      <c r="X31" s="11" t="str">
        <f>HYPERLINK("[Updated SCRtablesfrontback 12_02_2015.xlsx]'Back(Sources)'!X31","No")</f>
        <v>No</v>
      </c>
      <c r="Y31" s="11" t="str">
        <f>HYPERLINK("[Updated SCRtablesfrontback 12_02_2015.xlsx]'Back(Sources)'!Y31","Yes")</f>
        <v>Yes</v>
      </c>
      <c r="Z31" s="11" t="str">
        <f>HYPERLINK("[Updated SCRtablesfrontback 12_02_2015.xlsx]'Back(Sources)'!Z31","Yes")</f>
        <v>Yes</v>
      </c>
      <c r="AA31" s="11" t="str">
        <f>HYPERLINK("[Updated SCRtablesfrontback 12_02_2015.xlsx]'Back(Sources)'!AA31","No")</f>
        <v>No</v>
      </c>
      <c r="AB31" s="11" t="str">
        <f>HYPERLINK("[Updated SCRtablesfrontback 12_02_2015.xlsx]'Back(Sources)'!AB31","No")</f>
        <v>No</v>
      </c>
      <c r="AC31" s="11" t="str">
        <f>HYPERLINK("[Updated SCRtablesfrontback 12_02_2015.xlsx]'Back(Sources)'!AC31","No")</f>
        <v>No</v>
      </c>
      <c r="AD31" s="11" t="str">
        <f>HYPERLINK("[Updated SCRtablesfrontback 12_02_2015.xlsx]'Back(Sources)'!AD31","Yes")</f>
        <v>Yes</v>
      </c>
      <c r="AE31" s="11" t="str">
        <f>HYPERLINK("[Updated SCRtablesfrontback 12_02_2015.xlsx]'Back(Sources)'!AE31","No")</f>
        <v>No</v>
      </c>
      <c r="AF31" s="11" t="str">
        <f>HYPERLINK("[Updated SCRtablesfrontback 12_02_2015.xlsx]'Back(Sources)'!AF31","No")</f>
        <v>No</v>
      </c>
      <c r="AG31" s="11" t="str">
        <f>HYPERLINK("[Updated SCRtablesfrontback 12_02_2015.xlsx]'Back(Sources)'!AG31","No")</f>
        <v>No</v>
      </c>
      <c r="AH31" s="11" t="str">
        <f>HYPERLINK("[Updated SCRtablesfrontback 12_02_2015.xlsx]'Back(Sources)'!AH31","Yes")</f>
        <v>Yes</v>
      </c>
      <c r="AI31" s="11" t="str">
        <f>HYPERLINK("[Updated SCRtablesfrontback 12_02_2015.xlsx]'Back(Sources)'!AI31","No")</f>
        <v>No</v>
      </c>
      <c r="AJ31" s="11" t="str">
        <f>HYPERLINK("[Updated SCRtablesfrontback 12_02_2015.xlsx]'Back(Sources)'!AJ31","No")</f>
        <v>No</v>
      </c>
      <c r="AK31" s="14" t="s">
        <v>58</v>
      </c>
      <c r="AL31" s="11" t="str">
        <f>HYPERLINK("[Updated SCRtablesfrontback 12_02_2015.xlsx]'Back(Sources)'!AL31","Yes")</f>
        <v>Yes</v>
      </c>
      <c r="AM31" s="11" t="str">
        <f>HYPERLINK("[Updated SCRtablesfrontback 12_02_2015.xlsx]'Back(Sources)'!AM31","No")</f>
        <v>No</v>
      </c>
      <c r="AN31" s="78" t="s">
        <v>51</v>
      </c>
      <c r="AO31" s="79" t="s">
        <v>51</v>
      </c>
      <c r="AP31" s="79" t="s">
        <v>51</v>
      </c>
      <c r="AQ31" s="79" t="s">
        <v>51</v>
      </c>
      <c r="AR31" s="79" t="s">
        <v>278</v>
      </c>
      <c r="AS31" s="79" t="s">
        <v>51</v>
      </c>
      <c r="AT31" s="79" t="s">
        <v>51</v>
      </c>
      <c r="AU31" s="79" t="s">
        <v>51</v>
      </c>
      <c r="AV31" s="79" t="s">
        <v>51</v>
      </c>
    </row>
    <row r="32" spans="1:48">
      <c r="A32" s="15" t="s">
        <v>586</v>
      </c>
      <c r="B32" s="11" t="str">
        <f>HYPERLINK("[Updated SCRtablesfrontback 12_02_2015.xlsx]'Back(Sources)'!B32","No")</f>
        <v>No</v>
      </c>
      <c r="C32" s="12"/>
      <c r="D32" s="11" t="str">
        <f>HYPERLINK("[Updated SCRtablesfrontback 12_02_2015.xlsx]'Back(Sources)'!D32","Yes")</f>
        <v>Yes</v>
      </c>
      <c r="E32" s="11" t="str">
        <f>HYPERLINK("[Updated SCRtablesfrontback 12_02_2015.xlsx]'Back(Sources)'!E32","Yes")</f>
        <v>Yes</v>
      </c>
      <c r="F32" s="11" t="str">
        <f>HYPERLINK("[Updated SCRtablesfrontback 12_02_2015.xlsx]'Back(Sources)'!F32","No")</f>
        <v>No</v>
      </c>
      <c r="G32" s="11" t="str">
        <f>HYPERLINK("[Updated SCRtablesfrontback 12_02_2015.xlsx]'Back(Sources)'!G32","Yes")</f>
        <v>Yes</v>
      </c>
      <c r="H32" s="11" t="str">
        <f>HYPERLINK("[Updated SCRtablesfrontback 12_02_2015.xlsx]'Back(Sources)'!H32","No")</f>
        <v>No</v>
      </c>
      <c r="I32" s="11" t="str">
        <f>HYPERLINK("[Updated SCRtablesfrontback 12_02_2015.xlsx]'Back(Sources)'!I32","Yes")</f>
        <v>Yes</v>
      </c>
      <c r="J32" s="11" t="str">
        <f>HYPERLINK("[Updated SCRtablesfrontback 12_02_2015.xlsx]'Back(Sources)'!J32","Yes")</f>
        <v>Yes</v>
      </c>
      <c r="K32" s="11" t="str">
        <f>HYPERLINK("[Updated SCRtablesfrontback 12_02_2015.xlsx]'Back(Sources)'!K32","Yes")</f>
        <v>Yes</v>
      </c>
      <c r="L32" s="11" t="str">
        <f>HYPERLINK("[Updated SCRtablesfrontback 12_02_2015.xlsx]'Back(Sources)'!L32","Yes")</f>
        <v>Yes</v>
      </c>
      <c r="M32" s="11" t="str">
        <f>HYPERLINK("[Updated SCRtablesfrontback 12_02_2015.xlsx]'Back(Sources)'!M32","Yes")</f>
        <v>Yes</v>
      </c>
      <c r="N32" s="11" t="str">
        <f>HYPERLINK("[Updated SCRtablesfrontback 12_02_2015.xlsx]'Back(Sources)'!L32","N/A")</f>
        <v>N/A</v>
      </c>
      <c r="O32" s="11" t="str">
        <f>HYPERLINK("[Updated SCRtablesfrontback 12_02_2015.xlsx]'Back(Sources)'!O32","N/A")</f>
        <v>N/A</v>
      </c>
      <c r="P32" s="11" t="str">
        <f>HYPERLINK("[Updated SCRtablesfrontback 12_02_2015.xlsx]'Back(Sources)'!P32","Yes")</f>
        <v>Yes</v>
      </c>
      <c r="Q32" s="11" t="str">
        <f>HYPERLINK("[Updated SCRtablesfrontback 12_02_2015.xlsx]'Back(Sources)'!Q32","Yes")</f>
        <v>Yes</v>
      </c>
      <c r="R32" s="11" t="str">
        <f>HYPERLINK("[Updated SCRtablesfrontback 12_02_2015.xlsx]'Back(Sources)'!R32","No")</f>
        <v>No</v>
      </c>
      <c r="S32" s="11" t="str">
        <f>HYPERLINK("[Updated SCRtablesfrontback 12_02_2015.xlsx]'Back(Sources)'!S32","No")</f>
        <v>No</v>
      </c>
      <c r="T32" s="11" t="str">
        <f>HYPERLINK("[Updated SCRtablesfrontback 12_02_2015.xlsx]'Back(Sources)'!T32","Yes")</f>
        <v>Yes</v>
      </c>
      <c r="U32" s="11" t="str">
        <f>HYPERLINK("[Updated SCRtablesfrontback 12_02_2015.xlsx]'Back(Sources)'!U32","$1 million")</f>
        <v>$1 million</v>
      </c>
      <c r="V32" s="11" t="str">
        <f>HYPERLINK("[Updated SCRtablesfrontback 12_02_2015.xlsx]'Back(Sources)'!V32","Yes")</f>
        <v>Yes</v>
      </c>
      <c r="W32" s="11" t="str">
        <f>HYPERLINK("[Updated SCRtablesfrontback 12_02_2015.xlsx]'Back(Sources)'!W32","Yes")</f>
        <v>Yes</v>
      </c>
      <c r="X32" s="11" t="str">
        <f>HYPERLINK("[Updated SCRtablesfrontback 12_02_2015.xlsx]'Back(Sources)'!X32","No")</f>
        <v>No</v>
      </c>
      <c r="Y32" s="11" t="str">
        <f>HYPERLINK("[Updated SCRtablesfrontback 12_02_2015.xlsx]'Back(Sources)'!Y32","No")</f>
        <v>No</v>
      </c>
      <c r="Z32" s="11" t="str">
        <f>HYPERLINK("[Updated SCRtablesfrontback 12_02_2015.xlsx]'Back(Sources)'!Z32","Yes")</f>
        <v>Yes</v>
      </c>
      <c r="AA32" s="11" t="str">
        <f>HYPERLINK("[Updated SCRtablesfrontback 12_02_2015.xlsx]'Back(Sources)'!AA32","No")</f>
        <v>No</v>
      </c>
      <c r="AB32" s="11" t="str">
        <f>HYPERLINK("[Updated SCRtablesfrontback 12_02_2015.xlsx]'Back(Sources)'!AB32","No")</f>
        <v>No</v>
      </c>
      <c r="AC32" s="11" t="str">
        <f>HYPERLINK("[Updated SCRtablesfrontback 12_02_2015.xlsx]'Back(Sources)'!AC32","No")</f>
        <v>No</v>
      </c>
      <c r="AD32" s="11" t="str">
        <f>HYPERLINK("[Updated SCRtablesfrontback 12_02_2015.xlsx]'Back(Sources)'!AD32","No")</f>
        <v>No</v>
      </c>
      <c r="AE32" s="11" t="str">
        <f>HYPERLINK("[Updated SCRtablesfrontback 12_02_2015.xlsx]'Back(Sources)'!AE32","No")</f>
        <v>No</v>
      </c>
      <c r="AF32" s="11" t="str">
        <f>HYPERLINK("[Updated SCRtablesfrontback 12_02_2015.xlsx]'Back(Sources)'!AF32","No")</f>
        <v>No</v>
      </c>
      <c r="AG32" s="11" t="str">
        <f>HYPERLINK("[Updated SCRtablesfrontback 12_02_2015.xlsx]'Back(Sources)'!AG32","No")</f>
        <v>No</v>
      </c>
      <c r="AH32" s="11" t="str">
        <f>HYPERLINK("[Updated SCRtablesfrontback 12_02_2015.xlsx]'Back(Sources)'!AH32","No")</f>
        <v>No</v>
      </c>
      <c r="AI32" s="11" t="str">
        <f>HYPERLINK("[Updated SCRtablesfrontback 12_02_2015.xlsx]'Back(Sources)'!AI32","No")</f>
        <v>No</v>
      </c>
      <c r="AJ32" s="11" t="str">
        <f>HYPERLINK("[Updated SCRtablesfrontback 12_02_2015.xlsx]'Back(Sources)'!AJ32","No")</f>
        <v>No</v>
      </c>
      <c r="AK32" s="14" t="s">
        <v>58</v>
      </c>
      <c r="AL32" s="11" t="str">
        <f>HYPERLINK("[Updated SCRtablesfrontback 12_02_2015.xlsx]'Back(Sources)'!AL32","Yes")</f>
        <v>Yes</v>
      </c>
      <c r="AM32" s="11" t="str">
        <f>HYPERLINK("[Updated SCRtablesfrontback 12_02_2015.xlsx]'Back(Sources)'!AM32","No")</f>
        <v>No</v>
      </c>
      <c r="AN32" s="78" t="s">
        <v>278</v>
      </c>
      <c r="AO32" s="79" t="s">
        <v>278</v>
      </c>
      <c r="AP32" s="79" t="s">
        <v>278</v>
      </c>
      <c r="AQ32" s="79" t="s">
        <v>278</v>
      </c>
      <c r="AR32" s="79" t="s">
        <v>278</v>
      </c>
      <c r="AS32" s="79" t="s">
        <v>278</v>
      </c>
      <c r="AT32" s="79" t="s">
        <v>278</v>
      </c>
      <c r="AU32" s="79" t="s">
        <v>278</v>
      </c>
      <c r="AV32" s="79" t="s">
        <v>278</v>
      </c>
    </row>
    <row r="33" spans="1:48">
      <c r="A33" s="8" t="s">
        <v>600</v>
      </c>
      <c r="B33" s="11" t="str">
        <f>HYPERLINK("[Updated SCRtablesfrontback 12_02_2015.xlsx]'Back(Sources)'!B33","Yes")</f>
        <v>Yes</v>
      </c>
      <c r="C33" s="11" t="str">
        <f>HYPERLINK("[Updated SCRtablesfrontback 12_02_2015.xlsx]'Back(Sources)'!C33","Division of Consumer Affairs")</f>
        <v>Division of Consumer Affairs</v>
      </c>
      <c r="D33" s="11" t="str">
        <f>HYPERLINK("[Updated SCRtablesfrontback 12_02_2015.xlsx]'Back(Sources)'!D33","No")</f>
        <v>No</v>
      </c>
      <c r="E33" s="11" t="str">
        <f>HYPERLINK("[Updated SCRtablesfrontback 12_02_2015.xlsx]'Back(Sources)'!E33","No")</f>
        <v>No</v>
      </c>
      <c r="F33" s="11" t="str">
        <f>HYPERLINK("[Updated SCRtablesfrontback 12_02_2015.xlsx]'Back(Sources)'!F33","Yes")</f>
        <v>Yes</v>
      </c>
      <c r="G33" s="11" t="str">
        <f>HYPERLINK("[Updated SCRtablesfrontback 12_02_2015.xlsx]'Back(Sources)'!G33","Yes")</f>
        <v>Yes</v>
      </c>
      <c r="H33" s="11" t="str">
        <f>HYPERLINK("[Updated SCRtablesfrontback 12_02_2015.xlsx]'Back(Sources)'!H33","Yes")</f>
        <v>Yes</v>
      </c>
      <c r="I33" s="11" t="str">
        <f>HYPERLINK("[Updated SCRtablesfrontback 12_02_2015.xlsx]'Back(Sources)'!I33","Yes")</f>
        <v>Yes</v>
      </c>
      <c r="J33" s="11" t="str">
        <f>HYPERLINK("[Updated SCRtablesfrontback 12_02_2015.xlsx]'Back(Sources)'!J33","Yes")</f>
        <v>Yes</v>
      </c>
      <c r="K33" s="11" t="str">
        <f>HYPERLINK("[Updated SCRtablesfrontback 12_02_2015.xlsx]'Back(Sources)'!K33","Yes")</f>
        <v>Yes</v>
      </c>
      <c r="L33" s="11" t="str">
        <f>HYPERLINK("[Updated SCRtablesfrontback 12_02_2015.xlsx]'Back(Sources)'!L33","Yes")</f>
        <v>Yes</v>
      </c>
      <c r="M33" s="11" t="str">
        <f>HYPERLINK("[Updated SCRtablesfrontback 12_02_2015.xlsx]'Back(Sources)'!M33","Yes")</f>
        <v>Yes</v>
      </c>
      <c r="N33" s="11" t="str">
        <f>HYPERLINK("[Updated SCRtablesfrontback 12_02_2015.xlsx]'Back(Sources)'!L33","N/A")</f>
        <v>N/A</v>
      </c>
      <c r="O33" s="11" t="str">
        <f>HYPERLINK("[Updated SCRtablesfrontback 12_02_2015.xlsx]'Back(Sources)'!O33","N/A")</f>
        <v>N/A</v>
      </c>
      <c r="P33" s="11" t="str">
        <f>HYPERLINK("[Updated SCRtablesfrontback 12_02_2015.xlsx]'Back(Sources)'!P33","Yes")</f>
        <v>Yes</v>
      </c>
      <c r="Q33" s="11" t="str">
        <f>HYPERLINK("[Updated SCRtablesfrontback 12_02_2015.xlsx]'Back(Sources)'!Q33","Yes")</f>
        <v>Yes</v>
      </c>
      <c r="R33" s="11" t="str">
        <f>HYPERLINK("[Updated SCRtablesfrontback 12_02_2015.xlsx]'Back(Sources)'!R33","Yes")</f>
        <v>Yes</v>
      </c>
      <c r="S33" s="11" t="str">
        <f>HYPERLINK("[Updated SCRtablesfrontback 12_02_2015.xlsx]'Back(Sources)'!S33","Yes")</f>
        <v>Yes</v>
      </c>
      <c r="T33" s="11" t="str">
        <f>HYPERLINK("[Updated SCRtablesfrontback 12_02_2015.xlsx]'Back(Sources)'!T33","Yes")</f>
        <v>Yes</v>
      </c>
      <c r="U33" s="11" t="str">
        <f>HYPERLINK("[Updated SCRtablesfrontback 12_02_2015.xlsx]'Back(Sources)'!U33","$25,000")</f>
        <v>$25,000</v>
      </c>
      <c r="V33" s="11" t="str">
        <f>HYPERLINK("[Updated SCRtablesfrontback 12_02_2015.xlsx]'Back(Sources)'!V33","Yes")</f>
        <v>Yes</v>
      </c>
      <c r="W33" s="11" t="str">
        <f>HYPERLINK("[Updated SCRtablesfrontback 12_02_2015.xlsx]'Back(Sources)'!W33","Yes")</f>
        <v>Yes</v>
      </c>
      <c r="X33" s="11" t="str">
        <f>HYPERLINK("[Updated SCRtablesfrontback 12_02_2015.xlsx]'Back(Sources)'!X33","Yes")</f>
        <v>Yes</v>
      </c>
      <c r="Y33" s="11" t="str">
        <f>HYPERLINK("[Updated SCRtablesfrontback 12_02_2015.xlsx]'Back(Sources)'!Y33","Yes")</f>
        <v>Yes</v>
      </c>
      <c r="Z33" s="11" t="str">
        <f>HYPERLINK("[Updated SCRtablesfrontback 12_02_2015.xlsx]'Back(Sources)'!Z33","No")</f>
        <v>No</v>
      </c>
      <c r="AA33" s="11" t="str">
        <f>HYPERLINK("[Updated SCRtablesfrontback 12_02_2015.xlsx]'Back(Sources)'!AA33","No")</f>
        <v>No</v>
      </c>
      <c r="AB33" s="11" t="str">
        <f>HYPERLINK("[Updated SCRtablesfrontback 12_02_2015.xlsx]'Back(Sources)'!AB33","No")</f>
        <v>No</v>
      </c>
      <c r="AC33" s="11" t="str">
        <f>HYPERLINK("[Updated SCRtablesfrontback 12_02_2015.xlsx]'Back(Sources)'!AC33","No")</f>
        <v>No</v>
      </c>
      <c r="AD33" s="11" t="str">
        <f>HYPERLINK("[Updated SCRtablesfrontback 12_02_2015.xlsx]'Back(Sources)'!AD33","No")</f>
        <v>No</v>
      </c>
      <c r="AE33" s="11" t="str">
        <f>HYPERLINK("[Updated SCRtablesfrontback 12_02_2015.xlsx]'Back(Sources)'!AE33","No")</f>
        <v>No</v>
      </c>
      <c r="AF33" s="11" t="str">
        <f>HYPERLINK("[Updated SCRtablesfrontback 12_02_2015.xlsx]'Back(Sources)'!AF33","No")</f>
        <v>No</v>
      </c>
      <c r="AG33" s="11" t="str">
        <f>HYPERLINK("[Updated SCRtablesfrontback 12_02_2015.xlsx]'Back(Sources)'!AG33","No")</f>
        <v>No</v>
      </c>
      <c r="AH33" s="11" t="str">
        <f>HYPERLINK("[Updated SCRtablesfrontback 12_02_2015.xlsx]'Back(Sources)'!AH33","Yes")</f>
        <v>Yes</v>
      </c>
      <c r="AI33" s="11" t="str">
        <f>HYPERLINK("[Updated SCRtablesfrontback 12_02_2015.xlsx]'Back(Sources)'!AI33","No")</f>
        <v>No</v>
      </c>
      <c r="AJ33" s="11" t="str">
        <f>HYPERLINK("[Updated SCRtablesfrontback 12_02_2015.xlsx]'Back(Sources)'!AJ33","No")</f>
        <v>No</v>
      </c>
      <c r="AK33" s="14" t="s">
        <v>278</v>
      </c>
      <c r="AL33" s="11" t="str">
        <f>HYPERLINK("[Updated SCRtablesfrontback 12_02_2015.xlsx]'Back(Sources)'!AL33","Yes")</f>
        <v>Yes</v>
      </c>
      <c r="AM33" s="11" t="str">
        <f>HYPERLINK("[Updated SCRtablesfrontback 12_02_2015.xlsx]'Back(Sources)'!AM33","No")</f>
        <v>No</v>
      </c>
      <c r="AN33" s="78" t="s">
        <v>278</v>
      </c>
      <c r="AO33" s="79" t="s">
        <v>278</v>
      </c>
      <c r="AP33" s="79" t="s">
        <v>278</v>
      </c>
      <c r="AQ33" s="79" t="s">
        <v>51</v>
      </c>
      <c r="AR33" s="79" t="s">
        <v>278</v>
      </c>
      <c r="AS33" s="79" t="s">
        <v>278</v>
      </c>
      <c r="AT33" s="79" t="s">
        <v>278</v>
      </c>
      <c r="AU33" s="79" t="s">
        <v>278</v>
      </c>
      <c r="AV33" s="79" t="s">
        <v>278</v>
      </c>
    </row>
    <row r="34" spans="1:48">
      <c r="A34" s="8" t="s">
        <v>620</v>
      </c>
      <c r="B34" s="11" t="str">
        <f>HYPERLINK("[Updated SCRtablesfrontback 12_02_2015.xlsx]'Back(Sources)'!B34","No")</f>
        <v>No</v>
      </c>
      <c r="C34" s="12"/>
      <c r="D34" s="11" t="str">
        <f>HYPERLINK("[Updated SCRtablesfrontback 12_02_2015.xlsx]'Back(Sources)'!D34","No")</f>
        <v>No</v>
      </c>
      <c r="E34" s="11" t="str">
        <f>HYPERLINK("[Updated SCRtablesfrontback 12_02_2015.xlsx]'Back(Sources)'!E34","No")</f>
        <v>No</v>
      </c>
      <c r="F34" s="11" t="str">
        <f>HYPERLINK("[Updated SCRtablesfrontback 12_02_2015.xlsx]'Back(Sources)'!F34","No")</f>
        <v>No</v>
      </c>
      <c r="G34" s="11" t="str">
        <f>HYPERLINK("[Updated SCRtablesfrontback 12_02_2015.xlsx]'Back(Sources)'!G34","Yes")</f>
        <v>Yes</v>
      </c>
      <c r="H34" s="11" t="str">
        <f>HYPERLINK("[Updated SCRtablesfrontback 12_02_2015.xlsx]'Back(Sources)'!H34","No")</f>
        <v>No</v>
      </c>
      <c r="I34" s="11" t="str">
        <f>HYPERLINK("[Updated SCRtablesfrontback 12_02_2015.xlsx]'Back(Sources)'!I34","Yes")</f>
        <v>Yes</v>
      </c>
      <c r="J34" s="11" t="str">
        <f>HYPERLINK("[Updated SCRtablesfrontback 12_02_2015.xlsx]'Back(Sources)'!J34","No")</f>
        <v>No</v>
      </c>
      <c r="K34" s="11" t="str">
        <f>HYPERLINK("[Updated SCRtablesfrontback 12_02_2015.xlsx]'Back(Sources)'!K34","Yes")</f>
        <v>Yes</v>
      </c>
      <c r="L34" s="11" t="str">
        <f>HYPERLINK("[Updated SCRtablesfrontback 12_02_2015.xlsx]'Back(Sources)'!L34","No")</f>
        <v>No</v>
      </c>
      <c r="M34" s="11" t="str">
        <f>HYPERLINK("[Updated SCRtablesfrontback 12_02_2015.xlsx]'Back(Sources)'!M34","Yes")</f>
        <v>Yes</v>
      </c>
      <c r="N34" s="11" t="str">
        <f>HYPERLINK("[Updated SCRtablesfrontback 12_02_2015.xlsx]'Back(Sources)'!L34","N/A")</f>
        <v>N/A</v>
      </c>
      <c r="O34" s="11" t="str">
        <f>HYPERLINK("[Updated SCRtablesfrontback 12_02_2015.xlsx]'Back(Sources)'!O34","N/A")</f>
        <v>N/A</v>
      </c>
      <c r="P34" s="11" t="str">
        <f>HYPERLINK("[Updated SCRtablesfrontback 12_02_2015.xlsx]'Back(Sources)'!P34","No")</f>
        <v>No</v>
      </c>
      <c r="Q34" s="11" t="str">
        <f>HYPERLINK("[Updated SCRtablesfrontback 12_02_2015.xlsx]'Back(Sources)'!Q34","N/A")</f>
        <v>N/A</v>
      </c>
      <c r="R34" s="11" t="str">
        <f>HYPERLINK("[Updated SCRtablesfrontback 12_02_2015.xlsx]'Back(Sources)'!R34","N/A")</f>
        <v>N/A</v>
      </c>
      <c r="S34" s="11" t="str">
        <f>HYPERLINK("[Updated SCRtablesfrontback 12_02_2015.xlsx]'Back(Sources)'!S34","N/A")</f>
        <v>N/A</v>
      </c>
      <c r="T34" s="11" t="str">
        <f>HYPERLINK("[Updated SCRtablesfrontback 12_02_2015.xlsx]'Back(Sources)'!T34","Yes")</f>
        <v>Yes</v>
      </c>
      <c r="U34" s="11" t="str">
        <f>HYPERLINK("[Updated SCRtablesfrontback 12_02_2015.xlsx]'Back(Sources)'!U34","$500,000")</f>
        <v>$500,000</v>
      </c>
      <c r="V34" s="11" t="str">
        <f>HYPERLINK("[Updated SCRtablesfrontback 12_02_2015.xlsx]'Back(Sources)'!V34","Yes")</f>
        <v>Yes</v>
      </c>
      <c r="W34" s="11" t="str">
        <f>HYPERLINK("[Updated SCRtablesfrontback 12_02_2015.xlsx]'Back(Sources)'!W34","Yes")</f>
        <v>Yes</v>
      </c>
      <c r="X34" s="11" t="str">
        <f>HYPERLINK("[Updated SCRtablesfrontback 12_02_2015.xlsx]'Back(Sources)'!X34","No")</f>
        <v>No</v>
      </c>
      <c r="Y34" s="11" t="str">
        <f>HYPERLINK("[Updated SCRtablesfrontback 12_02_2015.xlsx]'Back(Sources)'!Y34","Yes")</f>
        <v>Yes</v>
      </c>
      <c r="Z34" s="11" t="str">
        <f>HYPERLINK("[Updated SCRtablesfrontback 12_02_2015.xlsx]'Back(Sources)'!Z34","No")</f>
        <v>No</v>
      </c>
      <c r="AA34" s="11" t="str">
        <f>HYPERLINK("[Updated SCRtablesfrontback 12_02_2015.xlsx]'Back(Sources)'!AA34","No")</f>
        <v>No</v>
      </c>
      <c r="AB34" s="11" t="str">
        <f>HYPERLINK("[Updated SCRtablesfrontback 12_02_2015.xlsx]'Back(Sources)'!AB34","No")</f>
        <v>No</v>
      </c>
      <c r="AC34" s="11" t="str">
        <f>HYPERLINK("[Updated SCRtablesfrontback 12_02_2015.xlsx]'Back(Sources)'!AC34","No")</f>
        <v>No</v>
      </c>
      <c r="AD34" s="11" t="str">
        <f>HYPERLINK("[Updated SCRtablesfrontback 12_02_2015.xlsx]'Back(Sources)'!AD34","No")</f>
        <v>No</v>
      </c>
      <c r="AE34" s="11" t="str">
        <f>HYPERLINK("[Updated SCRtablesfrontback 12_02_2015.xlsx]'Back(Sources)'!AE34","No")</f>
        <v>No</v>
      </c>
      <c r="AF34" s="11" t="str">
        <f>HYPERLINK("[Updated SCRtablesfrontback 12_02_2015.xlsx]'Back(Sources)'!AF34","Yes")</f>
        <v>Yes</v>
      </c>
      <c r="AG34" s="11" t="str">
        <f>HYPERLINK("[Updated SCRtablesfrontback 12_02_2015.xlsx]'Back(Sources)'!AG34","No")</f>
        <v>No</v>
      </c>
      <c r="AH34" s="11" t="str">
        <f>HYPERLINK("[Updated SCRtablesfrontback 12_02_2015.xlsx]'Back(Sources)'!AH34","No")</f>
        <v>No</v>
      </c>
      <c r="AI34" s="11" t="str">
        <f>HYPERLINK("[Updated SCRtablesfrontback 12_02_2015.xlsx]'Back(Sources)'!AI34","No")</f>
        <v>No</v>
      </c>
      <c r="AJ34" s="11" t="str">
        <f>HYPERLINK("[Updated SCRtablesfrontback 12_02_2015.xlsx]'Back(Sources)'!AJ34","No")</f>
        <v>No</v>
      </c>
      <c r="AK34" s="14" t="s">
        <v>278</v>
      </c>
      <c r="AL34" s="11" t="str">
        <f>HYPERLINK("[Updated SCRtablesfrontback 12_02_2015.xlsx]'Back(Sources)'!AL34","No")</f>
        <v>No</v>
      </c>
      <c r="AM34" s="11" t="str">
        <f>HYPERLINK("[Updated SCRtablesfrontback 12_02_2015.xlsx]'Back(Sources)'!AM34","Yes")</f>
        <v>Yes</v>
      </c>
      <c r="AN34" s="78" t="s">
        <v>278</v>
      </c>
      <c r="AO34" s="79" t="s">
        <v>51</v>
      </c>
      <c r="AP34" s="79" t="s">
        <v>51</v>
      </c>
      <c r="AQ34" s="79" t="s">
        <v>51</v>
      </c>
      <c r="AR34" s="79" t="s">
        <v>278</v>
      </c>
      <c r="AS34" s="79" t="s">
        <v>278</v>
      </c>
      <c r="AT34" s="79" t="s">
        <v>51</v>
      </c>
      <c r="AU34" s="79" t="s">
        <v>51</v>
      </c>
      <c r="AV34" s="79" t="s">
        <v>278</v>
      </c>
    </row>
    <row r="35" spans="1:48">
      <c r="A35" s="15" t="s">
        <v>633</v>
      </c>
      <c r="B35" s="14" t="s">
        <v>51</v>
      </c>
      <c r="C35" s="13"/>
      <c r="D35" s="14" t="s">
        <v>278</v>
      </c>
      <c r="E35" s="14" t="s">
        <v>278</v>
      </c>
      <c r="F35" s="14" t="s">
        <v>278</v>
      </c>
      <c r="G35" s="14" t="s">
        <v>278</v>
      </c>
      <c r="H35" s="14" t="s">
        <v>278</v>
      </c>
      <c r="I35" s="14" t="s">
        <v>278</v>
      </c>
      <c r="J35" s="14" t="s">
        <v>278</v>
      </c>
      <c r="K35" s="14" t="s">
        <v>278</v>
      </c>
      <c r="L35" s="14" t="s">
        <v>278</v>
      </c>
      <c r="M35" s="14" t="s">
        <v>278</v>
      </c>
      <c r="N35" s="14" t="s">
        <v>278</v>
      </c>
      <c r="O35" s="14" t="s">
        <v>51</v>
      </c>
      <c r="P35" s="14" t="s">
        <v>51</v>
      </c>
      <c r="Q35" s="14" t="s">
        <v>58</v>
      </c>
      <c r="R35" s="14" t="s">
        <v>58</v>
      </c>
      <c r="S35" s="14" t="s">
        <v>58</v>
      </c>
      <c r="T35" s="14" t="s">
        <v>278</v>
      </c>
      <c r="U35" s="20">
        <v>750000</v>
      </c>
      <c r="V35" s="14" t="s">
        <v>278</v>
      </c>
      <c r="W35" s="14" t="s">
        <v>278</v>
      </c>
      <c r="X35" s="14" t="s">
        <v>278</v>
      </c>
      <c r="Y35" s="14" t="s">
        <v>278</v>
      </c>
      <c r="Z35" s="14" t="s">
        <v>278</v>
      </c>
      <c r="AA35" s="14" t="s">
        <v>278</v>
      </c>
      <c r="AB35" s="14" t="s">
        <v>278</v>
      </c>
      <c r="AC35" s="14" t="s">
        <v>51</v>
      </c>
      <c r="AD35" s="14" t="s">
        <v>278</v>
      </c>
      <c r="AE35" s="14" t="s">
        <v>51</v>
      </c>
      <c r="AF35" s="14" t="s">
        <v>278</v>
      </c>
      <c r="AG35" s="14" t="s">
        <v>278</v>
      </c>
      <c r="AH35" s="14" t="s">
        <v>278</v>
      </c>
      <c r="AI35" s="14" t="s">
        <v>278</v>
      </c>
      <c r="AJ35" s="14" t="s">
        <v>278</v>
      </c>
      <c r="AK35" s="14" t="s">
        <v>278</v>
      </c>
      <c r="AL35" s="14" t="s">
        <v>278</v>
      </c>
      <c r="AM35" s="14" t="s">
        <v>278</v>
      </c>
      <c r="AN35" s="78" t="s">
        <v>278</v>
      </c>
      <c r="AO35" s="79" t="s">
        <v>278</v>
      </c>
      <c r="AP35" s="79" t="s">
        <v>278</v>
      </c>
      <c r="AQ35" s="79" t="s">
        <v>51</v>
      </c>
      <c r="AR35" s="79" t="s">
        <v>278</v>
      </c>
      <c r="AS35" s="79" t="s">
        <v>278</v>
      </c>
      <c r="AT35" s="79" t="s">
        <v>278</v>
      </c>
      <c r="AU35" s="79" t="s">
        <v>278</v>
      </c>
      <c r="AV35" s="79" t="s">
        <v>278</v>
      </c>
    </row>
    <row r="36" spans="1:48">
      <c r="A36" s="8" t="s">
        <v>663</v>
      </c>
      <c r="B36" s="11" t="str">
        <f>HYPERLINK("[Updated SCRtablesfrontback 12_02_2015.xlsx]'Back(Sources)'!B36","Yes")</f>
        <v>Yes</v>
      </c>
      <c r="C36" s="11" t="str">
        <f>HYPERLINK("[Updated SCRtablesfrontback 12_02_2015.xlsx]'Back(Sources)'!C36","Secretary of State")</f>
        <v>Secretary of State</v>
      </c>
      <c r="D36" s="11" t="str">
        <f>HYPERLINK("[Updated SCRtablesfrontback 12_02_2015.xlsx]'Back(Sources)'!D36","Yes")</f>
        <v>Yes</v>
      </c>
      <c r="E36" s="11" t="str">
        <f>HYPERLINK("[Updated SCRtablesfrontback 12_02_2015.xlsx]'Back(Sources)'!E36","No")</f>
        <v>No</v>
      </c>
      <c r="F36" s="11" t="str">
        <f>HYPERLINK("[Updated SCRtablesfrontback 12_02_2015.xlsx]'Back(Sources)'!F36","Yes")</f>
        <v>Yes</v>
      </c>
      <c r="G36" s="11" t="str">
        <f>HYPERLINK("[Updated SCRtablesfrontback 12_02_2015.xlsx]'Back(Sources)'!G36","Yes")</f>
        <v>Yes</v>
      </c>
      <c r="H36" s="11" t="str">
        <f>HYPERLINK("[Updated SCRtablesfrontback 12_02_2015.xlsx]'Back(Sources)'!H36","No")</f>
        <v>No</v>
      </c>
      <c r="I36" s="11" t="str">
        <f>HYPERLINK("[Updated SCRtablesfrontback 12_02_2015.xlsx]'Back(Sources)'!I36","Yes")</f>
        <v>Yes</v>
      </c>
      <c r="J36" s="11" t="str">
        <f>HYPERLINK("[Updated SCRtablesfrontback 12_02_2015.xlsx]'Back(Sources)'!J36","No")</f>
        <v>No</v>
      </c>
      <c r="K36" s="11" t="str">
        <f>HYPERLINK("[Updated SCRtablesfrontback 12_02_2015.xlsx]'Back(Sources)'!K36","Yes")</f>
        <v>Yes</v>
      </c>
      <c r="L36" s="11" t="str">
        <f>HYPERLINK("[Updated SCRtablesfrontback 12_02_2015.xlsx]'Back(Sources)'!L36","Yes")</f>
        <v>Yes</v>
      </c>
      <c r="M36" s="11" t="str">
        <f>HYPERLINK("[Updated SCRtablesfrontback 12_02_2015.xlsx]'Back(Sources)'!M36","Yes")</f>
        <v>Yes</v>
      </c>
      <c r="N36" s="11" t="str">
        <f>HYPERLINK("[Updated SCRtablesfrontback 12_02_2015.xlsx]'Back(Sources)'!L36","No")</f>
        <v>No</v>
      </c>
      <c r="O36" s="11" t="str">
        <f>HYPERLINK("[Updated SCRtablesfrontback 12_02_2015.xlsx]'Back(Sources)'!O36","Yes")</f>
        <v>Yes</v>
      </c>
      <c r="P36" s="11" t="str">
        <f>HYPERLINK("[Updated SCRtablesfrontback 12_02_2015.xlsx]'Back(Sources)'!P36","Yes")</f>
        <v>Yes</v>
      </c>
      <c r="Q36" s="11" t="str">
        <f>HYPERLINK("[Updated SCRtablesfrontback 12_02_2015.xlsx]'Back(Sources)'!Q36","Yes")</f>
        <v>Yes</v>
      </c>
      <c r="R36" s="11" t="str">
        <f>HYPERLINK("[Updated SCRtablesfrontback 12_02_2015.xlsx]'Back(Sources)'!R36","Yes")</f>
        <v>Yes</v>
      </c>
      <c r="S36" s="11" t="str">
        <f>HYPERLINK("[Updated SCRtablesfrontback 12_02_2015.xlsx]'Back(Sources)'!S36","Yes")</f>
        <v>Yes</v>
      </c>
      <c r="T36" s="11" t="str">
        <f>HYPERLINK("[Updated SCRtablesfrontback 12_02_2015.xlsx]'Back(Sources)'!T36","No")</f>
        <v>No</v>
      </c>
      <c r="U36" s="13" t="s">
        <v>58</v>
      </c>
      <c r="V36" s="11" t="str">
        <f>HYPERLINK("[Updated SCRtablesfrontback 12_02_2015.xlsx]'Back(Sources)'!V36","Yes")</f>
        <v>Yes</v>
      </c>
      <c r="W36" s="11" t="str">
        <f>HYPERLINK("[Updated SCRtablesfrontback 12_02_2015.xlsx]'Back(Sources)'!W36","Yes")</f>
        <v>Yes</v>
      </c>
      <c r="X36" s="11" t="str">
        <f>HYPERLINK("[Updated SCRtablesfrontback 12_02_2015.xlsx]'Back(Sources)'!X36","Yes")</f>
        <v>Yes</v>
      </c>
      <c r="Y36" s="11" t="str">
        <f>HYPERLINK("[Updated SCRtablesfrontback 12_02_2015.xlsx]'Back(Sources)'!Y36","Yes")</f>
        <v>Yes</v>
      </c>
      <c r="Z36" s="11" t="str">
        <f>HYPERLINK("[Updated SCRtablesfrontback 12_02_2015.xlsx]'Back(Sources)'!Z36","Yes")</f>
        <v>Yes</v>
      </c>
      <c r="AA36" s="11" t="str">
        <f>HYPERLINK("[Updated SCRtablesfrontback 12_02_2015.xlsx]'Back(Sources)'!AA36","Yes")</f>
        <v>Yes</v>
      </c>
      <c r="AB36" s="11" t="str">
        <f>HYPERLINK("[Updated SCRtablesfrontback 12_02_2015.xlsx]'Back(Sources)'!AB36","No")</f>
        <v>No</v>
      </c>
      <c r="AC36" s="11" t="str">
        <f>HYPERLINK("[Updated SCRtablesfrontback 12_02_2015.xlsx]'Back(Sources)'!AC36","No")</f>
        <v>No</v>
      </c>
      <c r="AD36" s="11" t="str">
        <f>HYPERLINK("[Updated SCRtablesfrontback 12_02_2015.xlsx]'Back(Sources)'!AD36","No")</f>
        <v>No</v>
      </c>
      <c r="AE36" s="11" t="str">
        <f>HYPERLINK("[Updated SCRtablesfrontback 12_02_2015.xlsx]'Back(Sources)'!AE36","*")</f>
        <v>*</v>
      </c>
      <c r="AF36" s="11" t="str">
        <f>HYPERLINK("[Updated SCRtablesfrontback 12_02_2015.xlsx]'Back(Sources)'!AF36","No")</f>
        <v>No</v>
      </c>
      <c r="AG36" s="11" t="str">
        <f>HYPERLINK("[Updated SCRtablesfrontback 12_02_2015.xlsx]'Back(Sources)'!AG36","No")</f>
        <v>No</v>
      </c>
      <c r="AH36" s="11" t="str">
        <f>HYPERLINK("[Updated SCRtablesfrontback 12_02_2015.xlsx]'Back(Sources)'!AH36","Yes")</f>
        <v>Yes</v>
      </c>
      <c r="AI36" s="11" t="str">
        <f>HYPERLINK("[Updated SCRtablesfrontback 12_02_2015.xlsx]'Back(Sources)'!AI36","No")</f>
        <v>No</v>
      </c>
      <c r="AJ36" s="11" t="str">
        <f>HYPERLINK("[Updated SCRtablesfrontback 12_02_2015.xlsx]'Back(Sources)'!AJ36","No")</f>
        <v>No</v>
      </c>
      <c r="AK36" s="14" t="s">
        <v>278</v>
      </c>
      <c r="AL36" s="11" t="str">
        <f>HYPERLINK("[Updated SCRtablesfrontback 12_02_2015.xlsx]'Back(Sources)'!AL36","Yes")</f>
        <v>Yes</v>
      </c>
      <c r="AM36" s="11" t="str">
        <f>HYPERLINK("[Updated SCRtablesfrontback 12_02_2015.xlsx]'Back(Sources)'!AM36","No")</f>
        <v>No</v>
      </c>
      <c r="AN36" s="78" t="s">
        <v>278</v>
      </c>
      <c r="AO36" s="79" t="s">
        <v>278</v>
      </c>
      <c r="AP36" s="79" t="s">
        <v>51</v>
      </c>
      <c r="AQ36" s="79" t="s">
        <v>51</v>
      </c>
      <c r="AR36" s="79" t="s">
        <v>278</v>
      </c>
      <c r="AS36" s="79" t="s">
        <v>278</v>
      </c>
      <c r="AT36" s="79" t="s">
        <v>278</v>
      </c>
      <c r="AU36" s="79" t="s">
        <v>51</v>
      </c>
      <c r="AV36" s="79" t="s">
        <v>278</v>
      </c>
    </row>
    <row r="37" spans="1:48">
      <c r="A37" s="8" t="s">
        <v>687</v>
      </c>
      <c r="B37" s="11" t="str">
        <f>HYPERLINK("[Updated SCRtablesfrontback 12_02_2015.xlsx]'Back(Sources)'!B37","Yes")</f>
        <v>Yes</v>
      </c>
      <c r="C37" s="11" t="str">
        <f>HYPERLINK("[Updated SCRtablesfrontback 12_02_2015.xlsx]'Back(Sources)'!C37","Secretary of State")</f>
        <v>Secretary of State</v>
      </c>
      <c r="D37" s="11" t="str">
        <f>HYPERLINK("[Updated SCRtablesfrontback 12_02_2015.xlsx]'Back(Sources)'!D37","Yes")</f>
        <v>Yes</v>
      </c>
      <c r="E37" s="11" t="str">
        <f>HYPERLINK("[Updated SCRtablesfrontback 12_02_2015.xlsx]'Back(Sources)'!E37","No")</f>
        <v>No</v>
      </c>
      <c r="F37" s="11" t="str">
        <f>HYPERLINK("[Updated SCRtablesfrontback 12_02_2015.xlsx]'Back(Sources)'!F37","Yes")</f>
        <v>Yes</v>
      </c>
      <c r="G37" s="11" t="str">
        <f>HYPERLINK("[Updated SCRtablesfrontback 12_02_2015.xlsx]'Back(Sources)'!G37","Yes")</f>
        <v>Yes</v>
      </c>
      <c r="H37" s="11" t="str">
        <f>HYPERLINK("[Updated SCRtablesfrontback 12_02_2015.xlsx]'Back(Sources)'!H37","No")</f>
        <v>No</v>
      </c>
      <c r="I37" s="11" t="str">
        <f>HYPERLINK("[Updated SCRtablesfrontback 12_02_2015.xlsx]'Back(Sources)'!I37","Yes")</f>
        <v>Yes</v>
      </c>
      <c r="J37" s="11" t="str">
        <f>HYPERLINK("[Updated SCRtablesfrontback 12_02_2015.xlsx]'Back(Sources)'!J37","Yes")</f>
        <v>Yes</v>
      </c>
      <c r="K37" s="11" t="str">
        <f>HYPERLINK("[Updated SCRtablesfrontback 12_02_2015.xlsx]'Back(Sources)'!K37","Yes")</f>
        <v>Yes</v>
      </c>
      <c r="L37" s="11" t="str">
        <f>HYPERLINK("[Updated SCRtablesfrontback 12_02_2015.xlsx]'Back(Sources)'!L37","Yes")</f>
        <v>Yes</v>
      </c>
      <c r="M37" s="11" t="str">
        <f>HYPERLINK("[Updated SCRtablesfrontback 12_02_2015.xlsx]'Back(Sources)'!M37","Yes")</f>
        <v>Yes</v>
      </c>
      <c r="N37" s="11" t="str">
        <f>HYPERLINK("[Updated SCRtablesfrontback 12_02_2015.xlsx]'Back(Sources)'!L37","No")</f>
        <v>No</v>
      </c>
      <c r="O37" s="11" t="str">
        <f>HYPERLINK("[Updated SCRtablesfrontback 12_02_2015.xlsx]'Back(Sources)'!O37","Yes")</f>
        <v>Yes</v>
      </c>
      <c r="P37" s="11" t="str">
        <f>HYPERLINK("[Updated SCRtablesfrontback 12_02_2015.xlsx]'Back(Sources)'!P37","Yes")</f>
        <v>Yes</v>
      </c>
      <c r="Q37" s="11" t="str">
        <f>HYPERLINK("[Updated SCRtablesfrontback 12_02_2015.xlsx]'Back(Sources)'!Q37","Yes")</f>
        <v>Yes</v>
      </c>
      <c r="R37" s="11" t="str">
        <f>HYPERLINK("[Updated SCRtablesfrontback 12_02_2015.xlsx]'Back(Sources)'!R37","No")</f>
        <v>No</v>
      </c>
      <c r="S37" s="11" t="str">
        <f>HYPERLINK("[Updated SCRtablesfrontback 12_02_2015.xlsx]'Back(Sources)'!S37","No")</f>
        <v>No</v>
      </c>
      <c r="T37" s="11" t="str">
        <f>HYPERLINK("[Updated SCRtablesfrontback 12_02_2015.xlsx]'Back(Sources)'!T37","No")</f>
        <v>No</v>
      </c>
      <c r="U37" s="13" t="s">
        <v>58</v>
      </c>
      <c r="V37" s="11" t="str">
        <f>HYPERLINK("[Updated SCRtablesfrontback 12_02_2015.xlsx]'Back(Sources)'!V37","Yes")</f>
        <v>Yes</v>
      </c>
      <c r="W37" s="11" t="str">
        <f>HYPERLINK("[Updated SCRtablesfrontback 12_02_2015.xlsx]'Back(Sources)'!W37","Yes")</f>
        <v>Yes</v>
      </c>
      <c r="X37" s="11" t="str">
        <f>HYPERLINK("[Updated SCRtablesfrontback 12_02_2015.xlsx]'Back(Sources)'!X37","No")</f>
        <v>No</v>
      </c>
      <c r="Y37" s="11" t="str">
        <f>HYPERLINK("[Updated SCRtablesfrontback 12_02_2015.xlsx]'Back(Sources)'!Y37","Yes")</f>
        <v>Yes</v>
      </c>
      <c r="Z37" s="11" t="str">
        <f>HYPERLINK("[Updated SCRtablesfrontback 12_02_2015.xlsx]'Back(Sources)'!Z37","Yes")</f>
        <v>Yes</v>
      </c>
      <c r="AA37" s="11" t="str">
        <f>HYPERLINK("[Updated SCRtablesfrontback 12_02_2015.xlsx]'Back(Sources)'!AA37","No")</f>
        <v>No</v>
      </c>
      <c r="AB37" s="11" t="str">
        <f>HYPERLINK("[Updated SCRtablesfrontback 12_02_2015.xlsx]'Back(Sources)'!AB37","No")</f>
        <v>No</v>
      </c>
      <c r="AC37" s="11" t="str">
        <f>HYPERLINK("[Updated SCRtablesfrontback 12_02_2015.xlsx]'Back(Sources)'!AC37","No")</f>
        <v>No</v>
      </c>
      <c r="AD37" s="11" t="str">
        <f>HYPERLINK("[Updated SCRtablesfrontback 12_02_2015.xlsx]'Back(Sources)'!AD37","No")</f>
        <v>No</v>
      </c>
      <c r="AE37" s="11" t="str">
        <f>HYPERLINK("[Updated SCRtablesfrontback 12_02_2015.xlsx]'Back(Sources)'!AE37","No")</f>
        <v>No</v>
      </c>
      <c r="AF37" s="11" t="str">
        <f>HYPERLINK("[Updated SCRtablesfrontback 12_02_2015.xlsx]'Back(Sources)'!AF37","No")</f>
        <v>No</v>
      </c>
      <c r="AG37" s="11" t="str">
        <f>HYPERLINK("[Updated SCRtablesfrontback 12_02_2015.xlsx]'Back(Sources)'!AG37","No")</f>
        <v>No</v>
      </c>
      <c r="AH37" s="11" t="str">
        <f>HYPERLINK("[Updated SCRtablesfrontback 12_02_2015.xlsx]'Back(Sources)'!AH37","Yes")</f>
        <v>Yes</v>
      </c>
      <c r="AI37" s="11" t="str">
        <f>HYPERLINK("[Updated SCRtablesfrontback 12_02_2015.xlsx]'Back(Sources)'!AI37","No")</f>
        <v>No</v>
      </c>
      <c r="AJ37" s="11" t="str">
        <f>HYPERLINK("[Updated SCRtablesfrontback 12_02_2015.xlsx]'Back(Sources)'!AJ37","Yes")</f>
        <v>Yes</v>
      </c>
      <c r="AK37" s="14" t="s">
        <v>278</v>
      </c>
      <c r="AL37" s="11" t="str">
        <f>HYPERLINK("[Updated SCRtablesfrontback 12_02_2015.xlsx]'Back(Sources)'!AL37","Yes")</f>
        <v>Yes</v>
      </c>
      <c r="AM37" s="11" t="str">
        <f>HYPERLINK("[Updated SCRtablesfrontback 12_02_2015.xlsx]'Back(Sources)'!AM37","Yes")</f>
        <v>Yes</v>
      </c>
      <c r="AN37" s="78" t="s">
        <v>278</v>
      </c>
      <c r="AO37" s="79" t="s">
        <v>278</v>
      </c>
      <c r="AP37" s="79" t="s">
        <v>51</v>
      </c>
      <c r="AQ37" s="79" t="s">
        <v>51</v>
      </c>
      <c r="AR37" s="79" t="s">
        <v>51</v>
      </c>
      <c r="AS37" s="79" t="s">
        <v>278</v>
      </c>
      <c r="AT37" s="79" t="s">
        <v>51</v>
      </c>
      <c r="AU37" s="79" t="s">
        <v>278</v>
      </c>
      <c r="AV37" s="79" t="s">
        <v>278</v>
      </c>
    </row>
    <row r="38" spans="1:48">
      <c r="A38" s="8" t="s">
        <v>709</v>
      </c>
      <c r="B38" s="11" t="str">
        <f>HYPERLINK("[Updated SCRtablesfrontback 12_02_2015.xlsx]'Back(Sources)'!B38","No")</f>
        <v>No</v>
      </c>
      <c r="C38" s="12"/>
      <c r="D38" s="11" t="str">
        <f>HYPERLINK("[Updated SCRtablesfrontback 12_02_2015.xlsx]'Back(Sources)'!D38","Yes")</f>
        <v>Yes</v>
      </c>
      <c r="E38" s="14" t="s">
        <v>278</v>
      </c>
      <c r="F38" s="11" t="str">
        <f>HYPERLINK("[Updated SCRtablesfrontback 12_02_2015.xlsx]'Back(Sources)'!F38","Yes")</f>
        <v>Yes</v>
      </c>
      <c r="G38" s="11" t="str">
        <f>HYPERLINK("[Updated SCRtablesfrontback 12_02_2015.xlsx]'Back(Sources)'!G38","Yes")</f>
        <v>Yes</v>
      </c>
      <c r="H38" s="11" t="str">
        <f>HYPERLINK("[Updated SCRtablesfrontback 12_02_2015.xlsx]'Back(Sources)'!H38","No")</f>
        <v>No</v>
      </c>
      <c r="I38" s="11" t="str">
        <f>HYPERLINK("[Updated SCRtablesfrontback 12_02_2015.xlsx]'Back(Sources)'!I38","Yes")</f>
        <v>Yes</v>
      </c>
      <c r="J38" s="11" t="str">
        <f>HYPERLINK("[Updated SCRtablesfrontback 12_02_2015.xlsx]'Back(Sources)'!J38","Yes")</f>
        <v>Yes</v>
      </c>
      <c r="K38" s="11" t="str">
        <f>HYPERLINK("[Updated SCRtablesfrontback 12_02_2015.xlsx]'Back(Sources)'!K38","Yes")</f>
        <v>Yes</v>
      </c>
      <c r="L38" s="11" t="str">
        <f>HYPERLINK("[Updated SCRtablesfrontback 12_02_2015.xlsx]'Back(Sources)'!L38","Yes")</f>
        <v>Yes</v>
      </c>
      <c r="M38" s="11" t="str">
        <f>HYPERLINK("[Updated SCRtablesfrontback 12_02_2015.xlsx]'Back(Sources)'!M38","Yes")</f>
        <v>Yes</v>
      </c>
      <c r="N38" s="11" t="str">
        <f>HYPERLINK("[Updated SCRtablesfrontback 12_02_2015.xlsx]'Back(Sources)'!L38","N/A")</f>
        <v>N/A</v>
      </c>
      <c r="O38" s="11" t="str">
        <f>HYPERLINK("[Updated SCRtablesfrontback 12_02_2015.xlsx]'Back(Sources)'!O38","N/A")</f>
        <v>N/A</v>
      </c>
      <c r="P38" s="11" t="str">
        <f>HYPERLINK("[Updated SCRtablesfrontback 12_02_2015.xlsx]'Back(Sources)'!P38","Yes")</f>
        <v>Yes</v>
      </c>
      <c r="Q38" s="11" t="str">
        <f>HYPERLINK("[Updated SCRtablesfrontback 12_02_2015.xlsx]'Back(Sources)'!Q38","Yes")</f>
        <v>Yes</v>
      </c>
      <c r="R38" s="11" t="str">
        <f>HYPERLINK("[Updated SCRtablesfrontback 12_02_2015.xlsx]'Back(Sources)'!R38","No")</f>
        <v>No</v>
      </c>
      <c r="S38" s="11" t="str">
        <f>HYPERLINK("[Updated SCRtablesfrontback 12_02_2015.xlsx]'Back(Sources)'!S38","No")</f>
        <v>No</v>
      </c>
      <c r="T38" s="11" t="str">
        <f>HYPERLINK("[Updated SCRtablesfrontback 12_02_2015.xlsx]'Back(Sources)'!T38","No")</f>
        <v>No</v>
      </c>
      <c r="U38" s="13" t="s">
        <v>58</v>
      </c>
      <c r="V38" s="11" t="str">
        <f>HYPERLINK("[Updated SCRtablesfrontback 12_02_2015.xlsx]'Back(Sources)'!V38","Yes")</f>
        <v>Yes</v>
      </c>
      <c r="W38" s="11" t="str">
        <f>HYPERLINK("[Updated SCRtablesfrontback 12_02_2015.xlsx]'Back(Sources)'!W38","Yes")</f>
        <v>Yes</v>
      </c>
      <c r="X38" s="11" t="str">
        <f>HYPERLINK("[Updated SCRtablesfrontback 12_02_2015.xlsx]'Back(Sources)'!X38","Yes")</f>
        <v>Yes</v>
      </c>
      <c r="Y38" s="11" t="str">
        <f>HYPERLINK("[Updated SCRtablesfrontback 12_02_2015.xlsx]'Back(Sources)'!Y38","Yes")</f>
        <v>Yes</v>
      </c>
      <c r="Z38" s="11" t="str">
        <f>HYPERLINK("[Updated SCRtablesfrontback 12_02_2015.xlsx]'Back(Sources)'!Z38","Yes")</f>
        <v>Yes</v>
      </c>
      <c r="AA38" s="11" t="str">
        <f>HYPERLINK("[Updated SCRtablesfrontback 12_02_2015.xlsx]'Back(Sources)'!AA38","No")</f>
        <v>No</v>
      </c>
      <c r="AB38" s="11" t="str">
        <f>HYPERLINK("[Updated SCRtablesfrontback 12_02_2015.xlsx]'Back(Sources)'!AB38","No")</f>
        <v>No</v>
      </c>
      <c r="AC38" s="11" t="str">
        <f>HYPERLINK("[Updated SCRtablesfrontback 12_02_2015.xlsx]'Back(Sources)'!AC38","No")</f>
        <v>No</v>
      </c>
      <c r="AD38" s="11" t="str">
        <f>HYPERLINK("[Updated SCRtablesfrontback 12_02_2015.xlsx]'Back(Sources)'!AD38","No")</f>
        <v>No</v>
      </c>
      <c r="AE38" s="11" t="str">
        <f>HYPERLINK("[Updated SCRtablesfrontback 12_02_2015.xlsx]'Back(Sources)'!AE38","No")</f>
        <v>No</v>
      </c>
      <c r="AF38" s="11" t="str">
        <f>HYPERLINK("[Updated SCRtablesfrontback 12_02_2015.xlsx]'Back(Sources)'!AF38","No")</f>
        <v>No</v>
      </c>
      <c r="AG38" s="11" t="str">
        <f>HYPERLINK("[Updated SCRtablesfrontback 12_02_2015.xlsx]'Back(Sources)'!AG38","No")</f>
        <v>No</v>
      </c>
      <c r="AH38" s="11" t="str">
        <f>HYPERLINK("[Updated SCRtablesfrontback 12_02_2015.xlsx]'Back(Sources)'!AH38","Yes")</f>
        <v>Yes</v>
      </c>
      <c r="AI38" s="11" t="str">
        <f>HYPERLINK("[Updated SCRtablesfrontback 12_02_2015.xlsx]'Back(Sources)'!AI38","Yes")</f>
        <v>Yes</v>
      </c>
      <c r="AJ38" s="14" t="s">
        <v>51</v>
      </c>
      <c r="AK38" s="14" t="s">
        <v>278</v>
      </c>
      <c r="AL38" s="11" t="str">
        <f>HYPERLINK("[Updated SCRtablesfrontback 12_02_2015.xlsx]'Back(Sources)'!AL38","Yes")</f>
        <v>Yes</v>
      </c>
      <c r="AM38" s="11" t="str">
        <f>HYPERLINK("[Updated SCRtablesfrontback 12_02_2015.xlsx]'Back(Sources)'!AM38","No")</f>
        <v>No</v>
      </c>
      <c r="AN38" s="78" t="s">
        <v>278</v>
      </c>
      <c r="AO38" s="79" t="s">
        <v>51</v>
      </c>
      <c r="AP38" s="79" t="s">
        <v>278</v>
      </c>
      <c r="AQ38" s="79" t="s">
        <v>278</v>
      </c>
      <c r="AR38" s="79" t="s">
        <v>278</v>
      </c>
      <c r="AS38" s="79" t="s">
        <v>278</v>
      </c>
      <c r="AT38" s="79" t="s">
        <v>278</v>
      </c>
      <c r="AU38" s="79" t="s">
        <v>278</v>
      </c>
      <c r="AV38" s="79" t="s">
        <v>278</v>
      </c>
    </row>
    <row r="39" spans="1:48">
      <c r="A39" s="8" t="s">
        <v>731</v>
      </c>
      <c r="B39" s="11" t="str">
        <f>HYPERLINK("[Updated SCRtablesfrontback 12_02_2015.xlsx]'Back(Sources)'!B39","Yes")</f>
        <v>Yes</v>
      </c>
      <c r="C39" s="11" t="str">
        <f>HYPERLINK("[Updated SCRtablesfrontback 12_02_2015.xlsx]'Back(Sources)'!C39","Secretary of State")</f>
        <v>Secretary of State</v>
      </c>
      <c r="D39" s="11" t="str">
        <f>HYPERLINK("[Updated SCRtablesfrontback 12_02_2015.xlsx]'Back(Sources)'!D39","No")</f>
        <v>No</v>
      </c>
      <c r="E39" s="11" t="str">
        <f>HYPERLINK("[Updated SCRtablesfrontback 12_02_2015.xlsx]'Back(Sources)'!E39","No")</f>
        <v>No</v>
      </c>
      <c r="F39" s="11" t="str">
        <f>HYPERLINK("[Updated SCRtablesfrontback 12_02_2015.xlsx]'Back(Sources)'!F39","No")</f>
        <v>No</v>
      </c>
      <c r="G39" s="11" t="str">
        <f>HYPERLINK("[Updated SCRtablesfrontback 12_02_2015.xlsx]'Back(Sources)'!G39","Yes")</f>
        <v>Yes</v>
      </c>
      <c r="H39" s="11" t="str">
        <f>HYPERLINK("[Updated SCRtablesfrontback 12_02_2015.xlsx]'Back(Sources)'!H39","No")</f>
        <v>No</v>
      </c>
      <c r="I39" s="11" t="str">
        <f>HYPERLINK("[Updated SCRtablesfrontback 12_02_2015.xlsx]'Back(Sources)'!I39","Yes")</f>
        <v>Yes</v>
      </c>
      <c r="J39" s="11" t="str">
        <f>HYPERLINK("[Updated SCRtablesfrontback 12_02_2015.xlsx]'Back(Sources)'!J39","No" )</f>
        <v>No</v>
      </c>
      <c r="K39" s="11" t="str">
        <f>HYPERLINK("[Updated SCRtablesfrontback 12_02_2015.xlsx]'Back(Sources)'!K39","Yes")</f>
        <v>Yes</v>
      </c>
      <c r="L39" s="11" t="str">
        <f>HYPERLINK("[Updated SCRtablesfrontback 12_02_2015.xlsx]'Back(Sources)'!L39","Yes")</f>
        <v>Yes</v>
      </c>
      <c r="M39" s="11" t="str">
        <f>HYPERLINK("[Updated SCRtablesfrontback 12_02_2015.xlsx]'Back(Sources)'!M39","Yes")</f>
        <v>Yes</v>
      </c>
      <c r="N39" s="11" t="str">
        <f>HYPERLINK("[Updated SCRtablesfrontback 12_02_2015.xlsx]'Back(Sources)'!L39","N/A")</f>
        <v>N/A</v>
      </c>
      <c r="O39" s="11" t="str">
        <f>HYPERLINK("[Updated SCRtablesfrontback 12_02_2015.xlsx]'Back(Sources)'!O39","N/A")</f>
        <v>N/A</v>
      </c>
      <c r="P39" s="11" t="str">
        <f>HYPERLINK("[Updated SCRtablesfrontback 12_02_2015.xlsx]'Back(Sources)'!P39","No")</f>
        <v>No</v>
      </c>
      <c r="Q39" s="11" t="str">
        <f>HYPERLINK("[Updated SCRtablesfrontback 12_02_2015.xlsx]'Back(Sources)'!Q39","N/A")</f>
        <v>N/A</v>
      </c>
      <c r="R39" s="11" t="str">
        <f>HYPERLINK("[Updated SCRtablesfrontback 12_02_2015.xlsx]'Back(Sources)'!R39","N/A")</f>
        <v>N/A</v>
      </c>
      <c r="S39" s="11" t="str">
        <f>HYPERLINK("[Updated SCRtablesfrontback 12_02_2015.xlsx]'Back(Sources)'!S39","N/A")</f>
        <v>N/A</v>
      </c>
      <c r="T39" s="11" t="str">
        <f>HYPERLINK("[Updated SCRtablesfrontback 12_02_2015.xlsx]'Back(Sources)'!T39","No")</f>
        <v>No</v>
      </c>
      <c r="U39" s="13" t="s">
        <v>58</v>
      </c>
      <c r="V39" s="11" t="str">
        <f>HYPERLINK("[Updated SCRtablesfrontback 12_02_2015.xlsx]'Back(Sources)'!V39","Yes")</f>
        <v>Yes</v>
      </c>
      <c r="W39" s="11" t="str">
        <f>HYPERLINK("[Updated SCRtablesfrontback 12_02_2015.xlsx]'Back(Sources)'!W39","Yes")</f>
        <v>Yes</v>
      </c>
      <c r="X39" s="11" t="str">
        <f>HYPERLINK("[Updated SCRtablesfrontback 12_02_2015.xlsx]'Back(Sources)'!X39","No")</f>
        <v>No</v>
      </c>
      <c r="Y39" s="11" t="str">
        <f>HYPERLINK("[Updated SCRtablesfrontback 12_02_2015.xlsx]'Back(Sources)'!Y39","Yes")</f>
        <v>Yes</v>
      </c>
      <c r="Z39" s="11" t="str">
        <f>HYPERLINK("[Updated SCRtablesfrontback 12_02_2015.xlsx]'Back(Sources)'!Z39","No")</f>
        <v>No</v>
      </c>
      <c r="AA39" s="11" t="str">
        <f>HYPERLINK("[Updated SCRtablesfrontback 12_02_2015.xlsx]'Back(Sources)'!AA39","No")</f>
        <v>No</v>
      </c>
      <c r="AB39" s="11" t="str">
        <f>HYPERLINK("[Updated SCRtablesfrontback 12_02_2015.xlsx]'Back(Sources)'!AB39","No")</f>
        <v>No</v>
      </c>
      <c r="AC39" s="11" t="str">
        <f>HYPERLINK("[Updated SCRtablesfrontback 12_02_2015.xlsx]'Back(Sources)'!AC39","No")</f>
        <v>No</v>
      </c>
      <c r="AD39" s="11" t="str">
        <f>HYPERLINK("[Updated SCRtablesfrontback 12_02_2015.xlsx]'Back(Sources)'!AD39","No")</f>
        <v>No</v>
      </c>
      <c r="AE39" s="11" t="str">
        <f>HYPERLINK("[Updated SCRtablesfrontback 12_02_2015.xlsx]'Back(Sources)'!AE39","No")</f>
        <v>No</v>
      </c>
      <c r="AF39" s="11" t="str">
        <f>HYPERLINK("[Updated SCRtablesfrontback 12_02_2015.xlsx]'Back(Sources)'!AF39","No")</f>
        <v>No</v>
      </c>
      <c r="AG39" s="11" t="str">
        <f>HYPERLINK("[Updated SCRtablesfrontback 12_02_2015.xlsx]'Back(Sources)'!AG39","No")</f>
        <v>No</v>
      </c>
      <c r="AH39" s="11" t="str">
        <f>HYPERLINK("[Updated SCRtablesfrontback 12_02_2015.xlsx]'Back(Sources)'!AH39","Yes")</f>
        <v>Yes</v>
      </c>
      <c r="AI39" s="11" t="str">
        <f>HYPERLINK("[Updated SCRtablesfrontback 12_02_2015.xlsx]'Back(Sources)'!AI39","Yes")</f>
        <v>Yes</v>
      </c>
      <c r="AJ39" s="11" t="str">
        <f>HYPERLINK("[Updated SCRtablesfrontback 12_02_2015.xlsx]'Back(Sources)'!AJ39","No")</f>
        <v>No</v>
      </c>
      <c r="AK39" s="14" t="s">
        <v>278</v>
      </c>
      <c r="AL39" s="11" t="str">
        <f>HYPERLINK("[Updated SCRtablesfrontback 12_02_2015.xlsx]'Back(Sources)'!AL39","Yes")</f>
        <v>Yes</v>
      </c>
      <c r="AM39" s="11" t="str">
        <f>HYPERLINK("[Updated SCRtablesfrontback 12_02_2015.xlsx]'Back(Sources)'!AM39","No")</f>
        <v>No</v>
      </c>
      <c r="AN39" s="78" t="s">
        <v>278</v>
      </c>
      <c r="AO39" s="79" t="s">
        <v>51</v>
      </c>
      <c r="AP39" s="79" t="s">
        <v>51</v>
      </c>
      <c r="AQ39" s="79" t="s">
        <v>51</v>
      </c>
      <c r="AR39" s="79" t="s">
        <v>278</v>
      </c>
      <c r="AS39" s="79" t="s">
        <v>51</v>
      </c>
      <c r="AT39" s="79" t="s">
        <v>51</v>
      </c>
      <c r="AU39" s="79" t="s">
        <v>51</v>
      </c>
      <c r="AV39" s="79" t="s">
        <v>51</v>
      </c>
    </row>
    <row r="40" spans="1:48">
      <c r="A40" s="8" t="s">
        <v>746</v>
      </c>
      <c r="B40" s="11" t="str">
        <f>HYPERLINK("[Updated SCRtablesfrontback 12_02_2015.xlsx]'Back(Sources)'!B40","No")</f>
        <v>No</v>
      </c>
      <c r="C40" s="12"/>
      <c r="D40" s="11" t="str">
        <f>HYPERLINK("[Updated SCRtablesfrontback 12_02_2015.xlsx]'Back(Sources)'!D40","Yes")</f>
        <v>Yes</v>
      </c>
      <c r="E40" s="11" t="str">
        <f>HYPERLINK("[Updated SCRtablesfrontback 12_02_2015.xlsx]'Back(Sources)'!E40","No")</f>
        <v>No</v>
      </c>
      <c r="F40" s="11" t="str">
        <f>HYPERLINK("[Updated SCRtablesfrontback 12_02_2015.xlsx]'Back(Sources)'!F40","Yes")</f>
        <v>Yes</v>
      </c>
      <c r="G40" s="11" t="str">
        <f>HYPERLINK("[Updated SCRtablesfrontback 12_02_2015.xlsx]'Back(Sources)'!G40","Yes")</f>
        <v>Yes</v>
      </c>
      <c r="H40" s="11" t="str">
        <f>HYPERLINK("[Updated SCRtablesfrontback 12_02_2015.xlsx]'Back(Sources)'!H40","Yes")</f>
        <v>Yes</v>
      </c>
      <c r="I40" s="11" t="str">
        <f>HYPERLINK("[Updated SCRtablesfrontback 12_02_2015.xlsx]'Back(Sources)'!I40","Yes")</f>
        <v>Yes</v>
      </c>
      <c r="J40" s="11" t="str">
        <f>HYPERLINK("[Updated SCRtablesfrontback 12_02_2015.xlsx]'Back(Sources)'!J40","Yes")</f>
        <v>Yes</v>
      </c>
      <c r="K40" s="11" t="str">
        <f>HYPERLINK("[Updated SCRtablesfrontback 12_02_2015.xlsx]'Back(Sources)'!K40","Yes")</f>
        <v>Yes</v>
      </c>
      <c r="L40" s="11" t="str">
        <f>HYPERLINK("[Updated SCRtablesfrontback 12_02_2015.xlsx]'Back(Sources)'!L40","Yes")</f>
        <v>Yes</v>
      </c>
      <c r="M40" s="11" t="str">
        <f>HYPERLINK("[Updated SCRtablesfrontback 12_02_2015.xlsx]'Back(Sources)'!M40","Yes")</f>
        <v>Yes</v>
      </c>
      <c r="N40" s="11" t="str">
        <f>HYPERLINK("[Updated SCRtablesfrontback 12_02_2015.xlsx]'Back(Sources)'!L40","Yes")</f>
        <v>Yes</v>
      </c>
      <c r="O40" s="11" t="str">
        <f>HYPERLINK("[Updated SCRtablesfrontback 12_02_2015.xlsx]'Back(Sources)'!O40","Yes")</f>
        <v>Yes</v>
      </c>
      <c r="P40" s="11" t="str">
        <f>HYPERLINK("[Updated SCRtablesfrontback 12_02_2015.xlsx]'Back(Sources)'!P40","Yes")</f>
        <v>Yes</v>
      </c>
      <c r="Q40" s="11" t="str">
        <f>HYPERLINK("[Updated SCRtablesfrontback 12_02_2015.xlsx]'Back(Sources)'!Q40","Yes")</f>
        <v>Yes</v>
      </c>
      <c r="R40" s="11" t="str">
        <f>HYPERLINK("[Updated SCRtablesfrontback 12_02_2015.xlsx]'Back(Sources)'!R40","No")</f>
        <v>No</v>
      </c>
      <c r="S40" s="11" t="str">
        <f>HYPERLINK("[Updated SCRtablesfrontback 12_02_2015.xlsx]'Back(Sources)'!S40","No")</f>
        <v>No</v>
      </c>
      <c r="T40" s="14" t="s">
        <v>1079</v>
      </c>
      <c r="U40" s="13" t="s">
        <v>58</v>
      </c>
      <c r="V40" s="11" t="str">
        <f>HYPERLINK("[Updated SCRtablesfrontback 12_02_2015.xlsx]'Back(Sources)'!V40","Yes")</f>
        <v>Yes</v>
      </c>
      <c r="W40" s="11" t="str">
        <f>HYPERLINK("[Updated SCRtablesfrontback 12_02_2015.xlsx]'Back(Sources)'!W40","Yes")</f>
        <v>Yes</v>
      </c>
      <c r="X40" s="11" t="str">
        <f>HYPERLINK("[Updated SCRtablesfrontback 12_02_2015.xlsx]'Back(Sources)'!X40","No")</f>
        <v>No</v>
      </c>
      <c r="Y40" s="11" t="str">
        <f>HYPERLINK("[Updated SCRtablesfrontback 12_02_2015.xlsx]'Back(Sources)'!Y40","No")</f>
        <v>No</v>
      </c>
      <c r="Z40" s="11" t="str">
        <f>HYPERLINK("[Updated SCRtablesfrontback 12_02_2015.xlsx]'Back(Sources)'!Z40","Yes")</f>
        <v>Yes</v>
      </c>
      <c r="AA40" s="11" t="str">
        <f>HYPERLINK("[Updated SCRtablesfrontback 12_02_2015.xlsx]'Back(Sources)'!AA40","No")</f>
        <v>No</v>
      </c>
      <c r="AB40" s="11" t="str">
        <f>HYPERLINK("[Updated SCRtablesfrontback 12_02_2015.xlsx]'Back(Sources)'!AB40","No")</f>
        <v>No</v>
      </c>
      <c r="AC40" s="11" t="str">
        <f>HYPERLINK("[Updated SCRtablesfrontback 12_02_2015.xlsx]'Back(Sources)'!AC40","No")</f>
        <v>No</v>
      </c>
      <c r="AD40" s="11" t="str">
        <f>HYPERLINK("[Updated SCRtablesfrontback 12_02_2015.xlsx]'Back(Sources)'!AD40","No")</f>
        <v>No</v>
      </c>
      <c r="AE40" s="11" t="str">
        <f>HYPERLINK("[Updated SCRtablesfrontback 12_02_2015.xlsx]'Back(Sources)'!AE40","No")</f>
        <v>No</v>
      </c>
      <c r="AF40" s="11" t="str">
        <f>HYPERLINK("[Updated SCRtablesfrontback 12_02_2015.xlsx]'Back(Sources)'!AF40","No")</f>
        <v>No</v>
      </c>
      <c r="AG40" s="11" t="str">
        <f>HYPERLINK("[Updated SCRtablesfrontback 12_02_2015.xlsx]'Back(Sources)'!AG40","No")</f>
        <v>No</v>
      </c>
      <c r="AH40" s="11" t="str">
        <f>HYPERLINK("[Updated SCRtablesfrontback 12_02_2015.xlsx]'Back(Sources)'!AH40","No")</f>
        <v>No</v>
      </c>
      <c r="AI40" s="11" t="str">
        <f>HYPERLINK("[Updated SCRtablesfrontback 12_02_2015.xlsx]'Back(Sources)'!AI40","Yes")</f>
        <v>Yes</v>
      </c>
      <c r="AJ40" s="11" t="str">
        <f>HYPERLINK("[Updated SCRtablesfrontback 12_02_2015.xlsx]'Back(Sources)'!AJ40","Yes")</f>
        <v>Yes</v>
      </c>
      <c r="AK40" s="14" t="s">
        <v>278</v>
      </c>
      <c r="AL40" s="11" t="str">
        <f>HYPERLINK("[Updated SCRtablesfrontback 12_02_2015.xlsx]'Back(Sources)'!AL40","Yes")</f>
        <v>Yes</v>
      </c>
      <c r="AM40" s="11" t="str">
        <f>HYPERLINK("[Updated SCRtablesfrontback 12_02_2015.xlsx]'Back(Sources)'!AM40","Yes")</f>
        <v>Yes</v>
      </c>
      <c r="AN40" s="78" t="s">
        <v>278</v>
      </c>
      <c r="AO40" s="79" t="s">
        <v>278</v>
      </c>
      <c r="AP40" s="79" t="s">
        <v>278</v>
      </c>
      <c r="AQ40" s="79" t="s">
        <v>278</v>
      </c>
      <c r="AR40" s="79" t="s">
        <v>278</v>
      </c>
      <c r="AS40" s="79" t="s">
        <v>278</v>
      </c>
      <c r="AT40" s="79" t="s">
        <v>278</v>
      </c>
      <c r="AU40" s="79" t="s">
        <v>278</v>
      </c>
      <c r="AV40" s="79" t="s">
        <v>51</v>
      </c>
    </row>
    <row r="41" spans="1:48">
      <c r="A41" s="8" t="s">
        <v>769</v>
      </c>
      <c r="B41" s="11" t="str">
        <f>HYPERLINK("[Updated SCRtablesfrontback 12_02_2015.xlsx]'Back(Sources)'!B41","Yes")</f>
        <v>Yes</v>
      </c>
      <c r="C41" s="11" t="str">
        <f>HYPERLINK("[Updated SCRtablesfrontback 12_02_2015.xlsx]'Back(Sources)'!C41","Secretary of State")</f>
        <v>Secretary of State</v>
      </c>
      <c r="D41" s="11" t="str">
        <f>HYPERLINK("[Updated SCRtablesfrontback 12_02_2015.xlsx]'Back(Sources)'!D41","Yes")</f>
        <v>Yes</v>
      </c>
      <c r="E41" s="14" t="s">
        <v>278</v>
      </c>
      <c r="F41" s="11" t="str">
        <f>HYPERLINK("[Updated SCRtablesfrontback 12_02_2015.xlsx]'Back(Sources)'!F41","Yes")</f>
        <v>Yes</v>
      </c>
      <c r="G41" s="11" t="str">
        <f>HYPERLINK("[Updated SCRtablesfrontback 12_02_2015.xlsx]'Back(Sources)'!G41","Yes")</f>
        <v>Yes</v>
      </c>
      <c r="H41" s="11" t="str">
        <f>HYPERLINK("[Updated SCRtablesfrontback 12_02_2015.xlsx]'Back(Sources)'!H41","No")</f>
        <v>No</v>
      </c>
      <c r="I41" s="11" t="str">
        <f>HYPERLINK("[Updated SCRtablesfrontback 12_02_2015.xlsx]'Back(Sources)'!I41","Yes")</f>
        <v>Yes</v>
      </c>
      <c r="J41" s="11" t="str">
        <f>HYPERLINK("[Updated SCRtablesfrontback 12_02_2015.xlsx]'Back(Sources)'!J41","Yes")</f>
        <v>Yes</v>
      </c>
      <c r="K41" s="11" t="str">
        <f>HYPERLINK("[Updated SCRtablesfrontback 12_02_2015.xlsx]'Back(Sources)'!K41","Yes")</f>
        <v>Yes</v>
      </c>
      <c r="L41" s="11" t="str">
        <f>HYPERLINK("[Updated SCRtablesfrontback 12_02_2015.xlsx]'Back(Sources)'!L41","Yes")</f>
        <v>Yes</v>
      </c>
      <c r="M41" s="11" t="str">
        <f>HYPERLINK("[Updated SCRtablesfrontback 12_02_2015.xlsx]'Back(Sources)'!M41","Yes")</f>
        <v>Yes</v>
      </c>
      <c r="N41" s="11" t="str">
        <f>HYPERLINK("[Updated SCRtablesfrontback 12_02_2015.xlsx]'Back(Sources)'!L41","N/A")</f>
        <v>N/A</v>
      </c>
      <c r="O41" s="11" t="str">
        <f>HYPERLINK("[Updated SCRtablesfrontback 12_02_2015.xlsx]'Back(Sources)'!O41","N/A")</f>
        <v>N/A</v>
      </c>
      <c r="P41" s="14" t="s">
        <v>278</v>
      </c>
      <c r="Q41" s="11" t="str">
        <f>HYPERLINK("[Updated SCRtablesfrontback 12_02_2015.xlsx]'Back(Sources)'!Q41","Yes")</f>
        <v>Yes</v>
      </c>
      <c r="R41" s="11" t="str">
        <f>HYPERLINK("[Updated SCRtablesfrontback 12_02_2015.xlsx]'Back(Sources)'!R41","No")</f>
        <v>No</v>
      </c>
      <c r="S41" s="11" t="str">
        <f>HYPERLINK("[Updated SCRtablesfrontback 12_02_2015.xlsx]'Back(Sources)'!S41","No")</f>
        <v>No</v>
      </c>
      <c r="T41" s="11" t="str">
        <f>HYPERLINK("[Updated SCRtablesfrontback 12_02_2015.xlsx]'Back(Sources)'!T41","Yes")</f>
        <v>Yes</v>
      </c>
      <c r="U41" s="11" t="str">
        <f>HYPERLINK("[Updated SCRtablesfrontback 12_02_2015.xlsx]'Back(Sources)'!U41","$300,000")</f>
        <v>$300,000</v>
      </c>
      <c r="V41" s="11" t="str">
        <f>HYPERLINK("[Updated SCRtablesfrontback 12_02_2015.xlsx]'Back(Sources)'!V41","Yes")</f>
        <v>Yes</v>
      </c>
      <c r="W41" s="11" t="str">
        <f>HYPERLINK("[Updated SCRtablesfrontback 12_02_2015.xlsx]'Back(Sources)'!W41","Yes")</f>
        <v>Yes</v>
      </c>
      <c r="X41" s="11" t="str">
        <f>HYPERLINK("[Updated SCRtablesfrontback 12_02_2015.xlsx]'Back(Sources)'!X41","Yes")</f>
        <v>Yes</v>
      </c>
      <c r="Y41" s="11" t="str">
        <f>HYPERLINK("[Updated SCRtablesfrontback 12_02_2015.xlsx]'Back(Sources)'!Y41","Yes")</f>
        <v>Yes</v>
      </c>
      <c r="Z41" s="11" t="str">
        <f>HYPERLINK("[Updated SCRtablesfrontback 12_02_2015.xlsx]'Back(Sources)'!Z41","No")</f>
        <v>No</v>
      </c>
      <c r="AA41" s="11" t="str">
        <f>HYPERLINK("[Updated SCRtablesfrontback 12_02_2015.xlsx]'Back(Sources)'!AA41","Yes")</f>
        <v>Yes</v>
      </c>
      <c r="AB41" s="11" t="str">
        <f>HYPERLINK("[Updated SCRtablesfrontback 12_02_2015.xlsx]'Back(Sources)'!AB41","Yes")</f>
        <v>Yes</v>
      </c>
      <c r="AC41" s="11" t="str">
        <f>HYPERLINK("[Updated SCRtablesfrontback 12_02_2015.xlsx]'Back(Sources)'!AC41","No")</f>
        <v>No</v>
      </c>
      <c r="AD41" s="11" t="str">
        <f>HYPERLINK("[Updated SCRtablesfrontback 12_02_2015.xlsx]'Back(Sources)'!AD41","No")</f>
        <v>No</v>
      </c>
      <c r="AE41" s="11" t="str">
        <f>HYPERLINK("[Updated SCRtablesfrontback 12_02_2015.xlsx]'Back(Sources)'!AE41","No")</f>
        <v>No</v>
      </c>
      <c r="AF41" s="11" t="str">
        <f>HYPERLINK("[Updated SCRtablesfrontback 12_02_2015.xlsx]'Back(Sources)'!AF41","Yes")</f>
        <v>Yes</v>
      </c>
      <c r="AG41" s="11" t="str">
        <f>HYPERLINK("[Updated SCRtablesfrontback 12_02_2015.xlsx]'Back(Sources)'!AG41","Yes")</f>
        <v>Yes</v>
      </c>
      <c r="AH41" s="11" t="str">
        <f>HYPERLINK("[Updated SCRtablesfrontback 12_02_2015.xlsx]'Back(Sources)'!AH41","No")</f>
        <v>No</v>
      </c>
      <c r="AI41" s="11" t="str">
        <f>HYPERLINK("[Updated SCRtablesfrontback 12_02_2015.xlsx]'Back(Sources)'!AI41","No")</f>
        <v>No</v>
      </c>
      <c r="AJ41" s="11" t="str">
        <f>HYPERLINK("[Updated SCRtablesfrontback 12_02_2015.xlsx]'Back(Sources)'!AJ41","No")</f>
        <v>No</v>
      </c>
      <c r="AK41" s="14" t="s">
        <v>278</v>
      </c>
      <c r="AL41" s="11" t="str">
        <f>HYPERLINK("[Updated SCRtablesfrontback 12_02_2015.xlsx]'Back(Sources)'!AL41","Yes")</f>
        <v>Yes</v>
      </c>
      <c r="AM41" s="11" t="str">
        <f>HYPERLINK("[Updated SCRtablesfrontback 12_02_2015.xlsx]'Back(Sources)'!AM41","Yes")</f>
        <v>Yes</v>
      </c>
      <c r="AN41" s="78" t="s">
        <v>278</v>
      </c>
      <c r="AO41" s="79" t="s">
        <v>278</v>
      </c>
      <c r="AP41" s="79" t="s">
        <v>51</v>
      </c>
      <c r="AQ41" s="79" t="s">
        <v>51</v>
      </c>
      <c r="AR41" s="79" t="s">
        <v>278</v>
      </c>
      <c r="AS41" s="79" t="s">
        <v>278</v>
      </c>
      <c r="AT41" s="79" t="s">
        <v>278</v>
      </c>
      <c r="AU41" s="79" t="s">
        <v>278</v>
      </c>
      <c r="AV41" s="79" t="s">
        <v>278</v>
      </c>
    </row>
    <row r="42" spans="1:48">
      <c r="A42" s="8" t="s">
        <v>790</v>
      </c>
      <c r="B42" s="11" t="str">
        <f>HYPERLINK("[Updated SCRtablesfrontback 12_02_2015.xlsx]'Back(Sources)'!B42","Yes")</f>
        <v>Yes</v>
      </c>
      <c r="C42" s="11" t="str">
        <f>HYPERLINK("[Updated SCRtablesfrontback 12_02_2015.xlsx]'Back(Sources)'!C42","Department of Business Regulation")</f>
        <v>Department of Business Regulation</v>
      </c>
      <c r="D42" s="11" t="str">
        <f>HYPERLINK("[Updated SCRtablesfrontback 12_02_2015.xlsx]'Back(Sources)'!D42","No")</f>
        <v>No</v>
      </c>
      <c r="E42" s="11" t="str">
        <f>HYPERLINK("[Updated SCRtablesfrontback 12_02_2015.xlsx]'Back(Sources)'!E42","No")</f>
        <v>No</v>
      </c>
      <c r="F42" s="11" t="str">
        <f>HYPERLINK("[Updated SCRtablesfrontback 12_02_2015.xlsx]'Back(Sources)'!F42","No")</f>
        <v>No</v>
      </c>
      <c r="G42" s="11" t="str">
        <f>HYPERLINK("[Updated SCRtablesfrontback 12_02_2015.xlsx]'Back(Sources)'!G42","Yes")</f>
        <v>Yes</v>
      </c>
      <c r="H42" s="11" t="str">
        <f>HYPERLINK("[Updated SCRtablesfrontback 12_02_2015.xlsx]'Back(Sources)'!H42","No")</f>
        <v>No</v>
      </c>
      <c r="I42" s="11" t="str">
        <f>HYPERLINK("[Updated SCRtablesfrontback 12_02_2015.xlsx]'Back(Sources)'!I42","Yes")</f>
        <v>Yes</v>
      </c>
      <c r="J42" s="11" t="str">
        <f>HYPERLINK("[Updated SCRtablesfrontback 12_02_2015.xlsx]'Back(Sources)'!J42","No")</f>
        <v>No</v>
      </c>
      <c r="K42" s="11" t="str">
        <f>HYPERLINK("[Updated SCRtablesfrontback 12_02_2015.xlsx]'Back(Sources)'!K42","Yes")</f>
        <v>Yes</v>
      </c>
      <c r="L42" s="11" t="str">
        <f>HYPERLINK("[Updated SCRtablesfrontback 12_02_2015.xlsx]'Back(Sources)'!L42","Yes")</f>
        <v>Yes</v>
      </c>
      <c r="M42" s="11" t="str">
        <f>HYPERLINK("[Updated SCRtablesfrontback 12_02_2015.xlsx]'Back(Sources)'!M42","Yes")</f>
        <v>Yes</v>
      </c>
      <c r="N42" s="11" t="str">
        <f>HYPERLINK("[Updated SCRtablesfrontback 12_02_2015.xlsx]'Back(Sources)'!L42","Yes")</f>
        <v>Yes</v>
      </c>
      <c r="O42" s="11" t="str">
        <f>HYPERLINK("[Updated SCRtablesfrontback 12_02_2015.xlsx]'Back(Sources)'!O42","Yes")</f>
        <v>Yes</v>
      </c>
      <c r="P42" s="11" t="str">
        <f>HYPERLINK("[Updated SCRtablesfrontback 12_02_2015.xlsx]'Back(Sources)'!P42","Yes")</f>
        <v>Yes</v>
      </c>
      <c r="Q42" s="11" t="str">
        <f>HYPERLINK("[Updated SCRtablesfrontback 12_02_2015.xlsx]'Back(Sources)'!Q42","Yes")</f>
        <v>Yes</v>
      </c>
      <c r="R42" s="11" t="str">
        <f>HYPERLINK("[Updated SCRtablesfrontback 12_02_2015.xlsx]'Back(Sources)'!R42","Yes")</f>
        <v>Yes</v>
      </c>
      <c r="S42" s="11" t="str">
        <f>HYPERLINK("[Updated SCRtablesfrontback 12_02_2015.xlsx]'Back(Sources)'!S42","Yes")</f>
        <v>Yes</v>
      </c>
      <c r="T42" s="11" t="str">
        <f>HYPERLINK("[Updated SCRtablesfrontback 12_02_2015.xlsx]'Back(Sources)'!T42","Yes")</f>
        <v>Yes</v>
      </c>
      <c r="U42" s="11" t="str">
        <f>HYPERLINK("[Updated SCRtablesfrontback 12_02_2015.xlsx]'Back(Sources)'!U42","$500,000")</f>
        <v>$500,000</v>
      </c>
      <c r="V42" s="11" t="str">
        <f>HYPERLINK("[Updated SCRtablesfrontback 12_02_2015.xlsx]'Back(Sources)'!V42","Yes")</f>
        <v>Yes</v>
      </c>
      <c r="W42" s="11" t="str">
        <f>HYPERLINK("[Updated SCRtablesfrontback 12_02_2015.xlsx]'Back(Sources)'!W42","Yes")</f>
        <v>Yes</v>
      </c>
      <c r="X42" s="11" t="str">
        <f>HYPERLINK("[Updated SCRtablesfrontback 12_02_2015.xlsx]'Back(Sources)'!X42","Yes")</f>
        <v>Yes</v>
      </c>
      <c r="Y42" s="11" t="str">
        <f>HYPERLINK("[Updated SCRtablesfrontback 12_02_2015.xlsx]'Back(Sources)'!Y42","Yes")</f>
        <v>Yes</v>
      </c>
      <c r="Z42" s="11" t="str">
        <f>HYPERLINK("[Updated SCRtablesfrontback 12_02_2015.xlsx]'Back(Sources)'!Z42","No")</f>
        <v>No</v>
      </c>
      <c r="AA42" s="11" t="str">
        <f>HYPERLINK("[Updated SCRtablesfrontback 12_02_2015.xlsx]'Back(Sources)'!AA42","Yes")</f>
        <v>Yes</v>
      </c>
      <c r="AB42" s="11" t="str">
        <f>HYPERLINK("[Updated SCRtablesfrontback 12_02_2015.xlsx]'Back(Sources)'!AB42","Yes")</f>
        <v>Yes</v>
      </c>
      <c r="AC42" s="11" t="str">
        <f>HYPERLINK("[Updated SCRtablesfrontback 12_02_2015.xlsx]'Back(Sources)'!AC42","Yes")</f>
        <v>Yes</v>
      </c>
      <c r="AD42" s="11" t="str">
        <f>HYPERLINK("[Updated SCRtablesfrontback 12_02_2015.xlsx]'Back(Sources)'!AD42","No")</f>
        <v>No</v>
      </c>
      <c r="AE42" s="11" t="str">
        <f>HYPERLINK("[Updated SCRtablesfrontback 12_02_2015.xlsx]'Back(Sources)'!AE42","No")</f>
        <v>No</v>
      </c>
      <c r="AF42" s="11" t="str">
        <f>HYPERLINK("[Updated SCRtablesfrontback 12_02_2015.xlsx]'Back(Sources)'!AF42","Yes")</f>
        <v>Yes</v>
      </c>
      <c r="AG42" s="11" t="str">
        <f>HYPERLINK("[Updated SCRtablesfrontback 12_02_2015.xlsx]'Back(Sources)'!AG42","No")</f>
        <v>No</v>
      </c>
      <c r="AH42" s="11" t="str">
        <f>HYPERLINK("[Updated SCRtablesfrontback 12_02_2015.xlsx]'Back(Sources)'!AH42","Yes")</f>
        <v>Yes</v>
      </c>
      <c r="AI42" s="11" t="str">
        <f>HYPERLINK("[Updated SCRtablesfrontback 12_02_2015.xlsx]'Back(Sources)'!AI42","Yes")</f>
        <v>Yes</v>
      </c>
      <c r="AJ42" s="11" t="str">
        <f>HYPERLINK("[Updated SCRtablesfrontback 12_02_2015.xlsx]'Back(Sources)'!AJ42","No")</f>
        <v>No</v>
      </c>
      <c r="AK42" s="14" t="s">
        <v>278</v>
      </c>
      <c r="AL42" s="11" t="str">
        <f>HYPERLINK("[Updated SCRtablesfrontback 12_02_2015.xlsx]'Back(Sources)'!AL42","Yes")</f>
        <v>Yes</v>
      </c>
      <c r="AM42" s="11" t="str">
        <f>HYPERLINK("[Updated SCRtablesfrontback 12_02_2015.xlsx]'Back(Sources)'!AM42","No")</f>
        <v>No</v>
      </c>
      <c r="AN42" s="78" t="s">
        <v>278</v>
      </c>
      <c r="AO42" s="79" t="s">
        <v>278</v>
      </c>
      <c r="AP42" s="79" t="s">
        <v>51</v>
      </c>
      <c r="AQ42" s="79" t="s">
        <v>51</v>
      </c>
      <c r="AR42" s="79" t="s">
        <v>278</v>
      </c>
      <c r="AS42" s="79" t="s">
        <v>278</v>
      </c>
      <c r="AT42" s="79" t="s">
        <v>51</v>
      </c>
      <c r="AU42" s="79" t="s">
        <v>51</v>
      </c>
      <c r="AV42" s="79" t="s">
        <v>278</v>
      </c>
    </row>
    <row r="43" spans="1:48">
      <c r="A43" s="8" t="s">
        <v>817</v>
      </c>
      <c r="B43" s="11" t="str">
        <f>HYPERLINK("[Updated SCRtablesfrontback 12_02_2015.xlsx]'Back(Sources)'!B43","Yes")</f>
        <v>Yes</v>
      </c>
      <c r="C43" s="11" t="str">
        <f>HYPERLINK("[Updated SCRtablesfrontback 12_02_2015.xlsx]'Back(Sources)'!C43","Secretary of State")</f>
        <v>Secretary of State</v>
      </c>
      <c r="D43" s="11" t="str">
        <f>HYPERLINK("[Updated SCRtablesfrontback 12_02_2015.xlsx]'Back(Sources)'!D43","Yes")</f>
        <v>Yes</v>
      </c>
      <c r="E43" s="11" t="str">
        <f>HYPERLINK("[Updated SCRtablesfrontback 12_02_2015.xlsx]'Back(Sources)'!E43","No")</f>
        <v>No</v>
      </c>
      <c r="F43" s="11" t="str">
        <f>HYPERLINK("[Updated SCRtablesfrontback 12_02_2015.xlsx]'Back(Sources)'!F43","Yes")</f>
        <v>Yes</v>
      </c>
      <c r="G43" s="11" t="str">
        <f>HYPERLINK("[Updated SCRtablesfrontback 12_02_2015.xlsx]'Back(Sources)'!G43","Yes")</f>
        <v>Yes</v>
      </c>
      <c r="H43" s="11" t="str">
        <f>HYPERLINK("[Updated SCRtablesfrontback 12_02_2015.xlsx]'Back(Sources)'!H43","Yes")</f>
        <v>Yes</v>
      </c>
      <c r="I43" s="11" t="str">
        <f>HYPERLINK("[Updated SCRtablesfrontback 12_02_2015.xlsx]'Back(Sources)'!I43","Yes")</f>
        <v>Yes</v>
      </c>
      <c r="J43" s="11" t="str">
        <f>HYPERLINK("[Updated SCRtablesfrontback 12_02_2015.xlsx]'Back(Sources)'!J43","Yes")</f>
        <v>Yes</v>
      </c>
      <c r="K43" s="11" t="str">
        <f>HYPERLINK("[Updated SCRtablesfrontback 12_02_2015.xlsx]'Back(Sources)'!K43","Yes")</f>
        <v>Yes</v>
      </c>
      <c r="L43" s="11" t="str">
        <f>HYPERLINK("[Updated SCRtablesfrontback 12_02_2015.xlsx]'Back(Sources)'!L43","Yes")</f>
        <v>Yes</v>
      </c>
      <c r="M43" s="11" t="str">
        <f>HYPERLINK("[Updated SCRtablesfrontback 12_02_2015.xlsx]'Back(Sources)'!M43","Yes")</f>
        <v>Yes</v>
      </c>
      <c r="N43" s="11" t="str">
        <f>HYPERLINK("[Updated SCRtablesfrontback 12_02_2015.xlsx]'Back(Sources)'!L43","Yes")</f>
        <v>Yes</v>
      </c>
      <c r="O43" s="11" t="str">
        <f>HYPERLINK("[Updated SCRtablesfrontback 12_02_2015.xlsx]'Back(Sources)'!O43","Yes")</f>
        <v>Yes</v>
      </c>
      <c r="P43" s="11" t="str">
        <f>HYPERLINK("[Updated SCRtablesfrontback 12_02_2015.xlsx]'Back(Sources)'!P43","No")</f>
        <v>No</v>
      </c>
      <c r="Q43" s="11" t="str">
        <f>HYPERLINK("[Updated SCRtablesfrontback 12_02_2015.xlsx]'Back(Sources)'!Q43","N/A")</f>
        <v>N/A</v>
      </c>
      <c r="R43" s="11" t="str">
        <f>HYPERLINK("[Updated SCRtablesfrontback 12_02_2015.xlsx]'Back(Sources)'!R43","N/A")</f>
        <v>N/A</v>
      </c>
      <c r="S43" s="11" t="str">
        <f>HYPERLINK("[Updated SCRtablesfrontback 12_02_2015.xlsx]'Back(Sources)'!S43","N/A")</f>
        <v>N/A</v>
      </c>
      <c r="T43" s="11" t="str">
        <f>HYPERLINK("[Updated SCRtablesfrontback 12_02_2015.xlsx]'Back(Sources)'!T43","No")</f>
        <v>No</v>
      </c>
      <c r="U43" s="13" t="s">
        <v>58</v>
      </c>
      <c r="V43" s="11" t="str">
        <f>HYPERLINK("[Updated SCRtablesfrontback 12_02_2015.xlsx]'Back(Sources)'!V43","Yes")</f>
        <v>Yes</v>
      </c>
      <c r="W43" s="11" t="str">
        <f>HYPERLINK("[Updated SCRtablesfrontback 12_02_2015.xlsx]'Back(Sources)'!W43","Yes")</f>
        <v>Yes</v>
      </c>
      <c r="X43" s="11" t="str">
        <f>HYPERLINK("[Updated SCRtablesfrontback 12_02_2015.xlsx]'Back(Sources)'!X43","Yes")</f>
        <v>Yes</v>
      </c>
      <c r="Y43" s="11" t="str">
        <f>HYPERLINK("[Updated SCRtablesfrontback 12_02_2015.xlsx]'Back(Sources)'!Y43","Yes")</f>
        <v>Yes</v>
      </c>
      <c r="Z43" s="11" t="str">
        <f>HYPERLINK("[Updated SCRtablesfrontback 12_02_2015.xlsx]'Back(Sources)'!Z43","Yes")</f>
        <v>Yes</v>
      </c>
      <c r="AA43" s="11" t="str">
        <f>HYPERLINK("[Updated SCRtablesfrontback 12_02_2015.xlsx]'Back(Sources)'!AA43","No")</f>
        <v>No</v>
      </c>
      <c r="AB43" s="11" t="str">
        <f>HYPERLINK("[Updated SCRtablesfrontback 12_02_2015.xlsx]'Back(Sources)'!AB43","Yes")</f>
        <v>Yes</v>
      </c>
      <c r="AC43" s="11" t="str">
        <f>HYPERLINK("[Updated SCRtablesfrontback 12_02_2015.xlsx]'Back(Sources)'!AC43","No")</f>
        <v>No</v>
      </c>
      <c r="AD43" s="11" t="str">
        <f>HYPERLINK("[Updated SCRtablesfrontback 12_02_2015.xlsx]'Back(Sources)'!AD43","No")</f>
        <v>No</v>
      </c>
      <c r="AE43" s="11" t="str">
        <f>HYPERLINK("[Updated SCRtablesfrontback 12_02_2015.xlsx]'Back(Sources)'!AE43","No")</f>
        <v>No</v>
      </c>
      <c r="AF43" s="11" t="str">
        <f>HYPERLINK("[Updated SCRtablesfrontback 12_02_2015.xlsx]'Back(Sources)'!AF43","No")</f>
        <v>No</v>
      </c>
      <c r="AG43" s="11" t="str">
        <f>HYPERLINK("[Updated SCRtablesfrontback 12_02_2015.xlsx]'Back(Sources)'!AG43","No")</f>
        <v>No</v>
      </c>
      <c r="AH43" s="11" t="str">
        <f>HYPERLINK("[Updated SCRtablesfrontback 12_02_2015.xlsx]'Back(Sources)'!AH43","Yes")</f>
        <v>Yes</v>
      </c>
      <c r="AI43" s="11" t="str">
        <f>HYPERLINK("[Updated SCRtablesfrontback 12_02_2015.xlsx]'Back(Sources)'!AI43","Yes")</f>
        <v>Yes</v>
      </c>
      <c r="AJ43" s="11" t="str">
        <f>HYPERLINK("[Updated SCRtablesfrontback 12_02_2015.xlsx]'Back(Sources)'!AJ43","Yes")</f>
        <v>Yes</v>
      </c>
      <c r="AK43" s="14" t="s">
        <v>278</v>
      </c>
      <c r="AL43" s="11" t="str">
        <f>HYPERLINK("[Updated SCRtablesfrontback 12_02_2015.xlsx]'Back(Sources)'!AL43","Yes")</f>
        <v>Yes</v>
      </c>
      <c r="AM43" s="11" t="str">
        <f>HYPERLINK("[Updated SCRtablesfrontback 12_02_2015.xlsx]'Back(Sources)'!AM43","Yes")</f>
        <v>Yes</v>
      </c>
      <c r="AN43" s="78" t="s">
        <v>278</v>
      </c>
      <c r="AO43" s="79" t="s">
        <v>278</v>
      </c>
      <c r="AP43" s="79" t="s">
        <v>278</v>
      </c>
      <c r="AQ43" s="79" t="s">
        <v>278</v>
      </c>
      <c r="AR43" s="79" t="s">
        <v>278</v>
      </c>
      <c r="AS43" s="79" t="s">
        <v>278</v>
      </c>
      <c r="AT43" s="79" t="s">
        <v>278</v>
      </c>
      <c r="AU43" s="79" t="s">
        <v>51</v>
      </c>
      <c r="AV43" s="79" t="s">
        <v>278</v>
      </c>
    </row>
    <row r="44" spans="1:48">
      <c r="A44" s="15" t="s">
        <v>841</v>
      </c>
      <c r="B44" s="11" t="str">
        <f>HYPERLINK("[Updated SCRtablesfrontback 12_02_2015.xlsx]'Back(Sources)'!B44","No")</f>
        <v>No</v>
      </c>
      <c r="C44" s="12"/>
      <c r="D44" s="11" t="str">
        <f>HYPERLINK("[Updated SCRtablesfrontback 12_02_2015.xlsx]'Back(Sources)'!D44","Yes")</f>
        <v>Yes</v>
      </c>
      <c r="E44" s="11" t="str">
        <f>HYPERLINK("[Updated SCRtablesfrontback 12_02_2015.xlsx]'Back(Sources)'!E44","Yes")</f>
        <v>Yes</v>
      </c>
      <c r="F44" s="11" t="str">
        <f>HYPERLINK("[Updated SCRtablesfrontback 12_02_2015.xlsx]'Back(Sources)'!F44","Yes")</f>
        <v>Yes</v>
      </c>
      <c r="G44" s="11" t="str">
        <f>HYPERLINK("[Updated SCRtablesfrontback 12_02_2015.xlsx]'Back(Sources)'!G44","Yes")</f>
        <v>Yes</v>
      </c>
      <c r="H44" s="11" t="str">
        <f>HYPERLINK("[Updated SCRtablesfrontback 12_02_2015.xlsx]'Back(Sources)'!H44","No")</f>
        <v>No</v>
      </c>
      <c r="I44" s="11" t="str">
        <f>HYPERLINK("[Updated SCRtablesfrontback 12_02_2015.xlsx]'Back(Sources)'!I44","Yes")</f>
        <v>Yes</v>
      </c>
      <c r="J44" s="11" t="str">
        <f>HYPERLINK("[Updated SCRtablesfrontback 12_02_2015.xlsx]'Back(Sources)'!J44","Yes")</f>
        <v>Yes</v>
      </c>
      <c r="K44" s="11" t="str">
        <f>HYPERLINK("[Updated SCRtablesfrontback 12_02_2015.xlsx]'Back(Sources)'!K44","Yes")</f>
        <v>Yes</v>
      </c>
      <c r="L44" s="11" t="str">
        <f>HYPERLINK("[Updated SCRtablesfrontback 12_02_2015.xlsx]'Back(Sources)'!L44","Yes")</f>
        <v>Yes</v>
      </c>
      <c r="M44" s="11" t="str">
        <f>HYPERLINK("[Updated SCRtablesfrontback 12_02_2015.xlsx]'Back(Sources)'!M44","Yes")</f>
        <v>Yes</v>
      </c>
      <c r="N44" s="11" t="str">
        <f>HYPERLINK("[Updated SCRtablesfrontback 12_02_2015.xlsx]'Back(Sources)'!L44","N/A")</f>
        <v>N/A</v>
      </c>
      <c r="O44" s="11" t="str">
        <f>HYPERLINK("[Updated SCRtablesfrontback 12_02_2015.xlsx]'Back(Sources)'!O44","N/A")</f>
        <v>N/A</v>
      </c>
      <c r="P44" s="11" t="str">
        <f>HYPERLINK("[Updated SCRtablesfrontback 12_02_2015.xlsx]'Back(Sources)'!P44","Yes" )</f>
        <v>Yes</v>
      </c>
      <c r="Q44" s="11" t="str">
        <f>HYPERLINK("[Updated SCRtablesfrontback 12_02_2015.xlsx]'Back(Sources)'!Q44","Yes")</f>
        <v>Yes</v>
      </c>
      <c r="R44" s="11" t="str">
        <f>HYPERLINK("[Updated SCRtablesfrontback 12_02_2015.xlsx]'Back(Sources)'!R44","Yes")</f>
        <v>Yes</v>
      </c>
      <c r="S44" s="11" t="str">
        <f>HYPERLINK("[Updated SCRtablesfrontback 12_02_2015.xlsx]'Back(Sources)'!S44","Yes")</f>
        <v>Yes</v>
      </c>
      <c r="T44" s="11" t="str">
        <f>HYPERLINK("[Updated SCRtablesfrontback 12_02_2015.xlsx]'Back(Sources)'!T44","No")</f>
        <v>No</v>
      </c>
      <c r="U44" s="13" t="s">
        <v>58</v>
      </c>
      <c r="V44" s="11" t="str">
        <f>HYPERLINK("[Updated SCRtablesfrontback 12_02_2015.xlsx]'Back(Sources)'!V44","None")</f>
        <v>None</v>
      </c>
      <c r="W44" s="11" t="str">
        <f>HYPERLINK("[Updated SCRtablesfrontback 12_02_2015.xlsx]'Back(Sources)'!W44","N/A")</f>
        <v>N/A</v>
      </c>
      <c r="X44" s="11" t="str">
        <f>HYPERLINK("[Updated SCRtablesfrontback 12_02_2015.xlsx]'Back(Sources)'!X44","N/A")</f>
        <v>N/A</v>
      </c>
      <c r="Y44" s="11" t="str">
        <f>HYPERLINK("[Updated SCRtablesfrontback 12_02_2015.xlsx]'Back(Sources)'!Y44","N/A")</f>
        <v>N/A</v>
      </c>
      <c r="Z44" s="11" t="str">
        <f>HYPERLINK("[Updated SCRtablesfrontback 12_02_2015.xlsx]'Back(Sources)'!Z44","N/A")</f>
        <v>N/A</v>
      </c>
      <c r="AA44" s="11" t="str">
        <f>HYPERLINK("[Updated SCRtablesfrontback 12_02_2015.xlsx]'Back(Sources)'!AA44","N/A")</f>
        <v>N/A</v>
      </c>
      <c r="AB44" s="11" t="str">
        <f>HYPERLINK("[Updated SCRtablesfrontback 12_02_2015.xlsx]'Back(Sources)'!AB44","N/A")</f>
        <v>N/A</v>
      </c>
      <c r="AC44" s="11" t="str">
        <f>HYPERLINK("[Updated SCRtablesfrontback 12_02_2015.xlsx]'Back(Sources)'!AC44","N/A")</f>
        <v>N/A</v>
      </c>
      <c r="AD44" s="11" t="str">
        <f>HYPERLINK("[Updated SCRtablesfrontback 12_02_2015.xlsx]'Back(Sources)'!AD44","N/A")</f>
        <v>N/A</v>
      </c>
      <c r="AE44" s="11" t="str">
        <f>HYPERLINK("[Updated SCRtablesfrontback 12_02_2015.xlsx]'Back(Sources)'!AE44","N/A")</f>
        <v>N/A</v>
      </c>
      <c r="AF44" s="11" t="str">
        <f>HYPERLINK("[Updated SCRtablesfrontback 12_02_2015.xlsx]'Back(Sources)'!AF44","N/A")</f>
        <v>N/A</v>
      </c>
      <c r="AG44" s="11" t="str">
        <f>HYPERLINK("[Updated SCRtablesfrontback 12_02_2015.xlsx]'Back(Sources)'!AG44","N/A")</f>
        <v>N/A</v>
      </c>
      <c r="AH44" s="11" t="str">
        <f>HYPERLINK("[Updated SCRtablesfrontback 12_02_2015.xlsx]'Back(Sources)'!AH44","N/A")</f>
        <v>N/A</v>
      </c>
      <c r="AI44" s="11" t="str">
        <f>HYPERLINK("[Updated SCRtablesfrontback 12_02_2015.xlsx]'Back(Sources)'!AI44","N/A")</f>
        <v>N/A</v>
      </c>
      <c r="AJ44" s="11" t="str">
        <f>HYPERLINK("[Updated SCRtablesfrontback 12_02_2015.xlsx]'Back(Sources)'!AJ44","N/A")</f>
        <v>N/A</v>
      </c>
      <c r="AK44" s="14" t="s">
        <v>58</v>
      </c>
      <c r="AL44" s="11" t="str">
        <f>HYPERLINK("[Updated SCRtablesfrontback 12_02_2015.xlsx]'Back(Sources)'!AL44","Yes")</f>
        <v>Yes</v>
      </c>
      <c r="AM44" s="11" t="str">
        <f>HYPERLINK("[Updated SCRtablesfrontback 12_02_2015.xlsx]'Back(Sources)'!AM44","No")</f>
        <v>No</v>
      </c>
      <c r="AN44" s="78" t="s">
        <v>278</v>
      </c>
      <c r="AO44" s="79" t="s">
        <v>51</v>
      </c>
      <c r="AP44" s="79" t="s">
        <v>51</v>
      </c>
      <c r="AQ44" s="79" t="s">
        <v>278</v>
      </c>
      <c r="AR44" s="79" t="s">
        <v>278</v>
      </c>
      <c r="AS44" s="79" t="s">
        <v>51</v>
      </c>
      <c r="AT44" s="79" t="s">
        <v>278</v>
      </c>
      <c r="AU44" s="79" t="s">
        <v>51</v>
      </c>
      <c r="AV44" s="79" t="s">
        <v>278</v>
      </c>
    </row>
    <row r="45" spans="1:48">
      <c r="A45" s="8" t="s">
        <v>855</v>
      </c>
      <c r="B45" s="11" t="str">
        <f>HYPERLINK("[Updated SCRtablesfrontback 12_02_2015.xlsx]'Back(Sources)'!B45","Yes")</f>
        <v>Yes</v>
      </c>
      <c r="C45" s="11" t="str">
        <f>HYPERLINK("[Updated SCRtablesfrontback 12_02_2015.xlsx]'Back(Sources)'!C45","Secretary of State")</f>
        <v>Secretary of State</v>
      </c>
      <c r="D45" s="11" t="str">
        <f>HYPERLINK("[Updated SCRtablesfrontback 12_02_2015.xlsx]'Back(Sources)'!D45","Yes")</f>
        <v>Yes</v>
      </c>
      <c r="E45" s="11" t="str">
        <f>HYPERLINK("[Updated SCRtablesfrontback 12_02_2015.xlsx]'Back(Sources)'!E45","No")</f>
        <v>No</v>
      </c>
      <c r="F45" s="11" t="str">
        <f>HYPERLINK("[Updated SCRtablesfrontback 12_02_2015.xlsx]'Back(Sources)'!F45","Yes")</f>
        <v>Yes</v>
      </c>
      <c r="G45" s="11" t="str">
        <f>HYPERLINK("[Updated SCRtablesfrontback 12_02_2015.xlsx]'Back(Sources)'!G45","Yes")</f>
        <v>Yes</v>
      </c>
      <c r="H45" s="11" t="str">
        <f>HYPERLINK("[Updated SCRtablesfrontback 12_02_2015.xlsx]'Back(Sources)'!H45","No")</f>
        <v>No</v>
      </c>
      <c r="I45" s="11" t="str">
        <f>HYPERLINK("[Updated SCRtablesfrontback 12_02_2015.xlsx]'Back(Sources)'!I45","Yes")</f>
        <v>Yes</v>
      </c>
      <c r="J45" s="11" t="str">
        <f>HYPERLINK("[Updated SCRtablesfrontback 12_02_2015.xlsx]'Back(Sources)'!J45","Yes")</f>
        <v>Yes</v>
      </c>
      <c r="K45" s="11" t="str">
        <f>HYPERLINK("[Updated SCRtablesfrontback 12_02_2015.xlsx]'Back(Sources)'!K45","Yes")</f>
        <v>Yes</v>
      </c>
      <c r="L45" s="11" t="str">
        <f>HYPERLINK("[Updated SCRtablesfrontback 12_02_2015.xlsx]'Back(Sources)'!L45","Yes")</f>
        <v>Yes</v>
      </c>
      <c r="M45" s="11" t="str">
        <f>HYPERLINK("[Updated SCRtablesfrontback 12_02_2015.xlsx]'Back(Sources)'!M45","Yes")</f>
        <v>Yes</v>
      </c>
      <c r="N45" s="11" t="str">
        <f>HYPERLINK("[Updated SCRtablesfrontback 12_02_2015.xlsx]'Back(Sources)'!L45","Yes")</f>
        <v>Yes</v>
      </c>
      <c r="O45" s="11" t="str">
        <f>HYPERLINK("[Updated SCRtablesfrontback 12_02_2015.xlsx]'Back(Sources)'!O45","Yes")</f>
        <v>Yes</v>
      </c>
      <c r="P45" s="11" t="str">
        <f>HYPERLINK("[Updated SCRtablesfrontback 12_02_2015.xlsx]'Back(Sources)'!P45","Yes")</f>
        <v>Yes</v>
      </c>
      <c r="Q45" s="11" t="str">
        <f>HYPERLINK("[Updated SCRtablesfrontback 12_02_2015.xlsx]'Back(Sources)'!Q45","Yes")</f>
        <v>Yes</v>
      </c>
      <c r="R45" s="11" t="str">
        <f>HYPERLINK("[Updated SCRtablesfrontback 12_02_2015.xlsx]'Back(Sources)'!R45","No")</f>
        <v>No</v>
      </c>
      <c r="S45" s="11" t="str">
        <f>HYPERLINK("[Updated SCRtablesfrontback 12_02_2015.xlsx]'Back(Sources)'!S45","No")</f>
        <v>No</v>
      </c>
      <c r="T45" s="11" t="str">
        <f>HYPERLINK("[Updated SCRtablesfrontback 12_02_2015.xlsx]'Back(Sources)'!T45","Yes")</f>
        <v>Yes</v>
      </c>
      <c r="U45" s="11" t="str">
        <f>HYPERLINK("[Updated SCRtablesfrontback 12_02_2015.xlsx]'Back(Sources)'!U45","$500,000")</f>
        <v>$500,000</v>
      </c>
      <c r="V45" s="11" t="str">
        <f>HYPERLINK("[Updated SCRtablesfrontback 12_02_2015.xlsx]'Back(Sources)'!V45","Yes")</f>
        <v>Yes</v>
      </c>
      <c r="W45" s="11" t="str">
        <f>HYPERLINK("[Updated SCRtablesfrontback 12_02_2015.xlsx]'Back(Sources)'!W45","Yes")</f>
        <v>Yes</v>
      </c>
      <c r="X45" s="11" t="str">
        <f>HYPERLINK("[Updated SCRtablesfrontback 12_02_2015.xlsx]'Back(Sources)'!X45","Yes")</f>
        <v>Yes</v>
      </c>
      <c r="Y45" s="11" t="str">
        <f>HYPERLINK("[Updated SCRtablesfrontback 12_02_2015.xlsx]'Back(Sources)'!Y45","Yes")</f>
        <v>Yes</v>
      </c>
      <c r="Z45" s="11" t="str">
        <f>HYPERLINK("[Updated SCRtablesfrontback 12_02_2015.xlsx]'Back(Sources)'!Z45","No")</f>
        <v>No</v>
      </c>
      <c r="AA45" s="11" t="str">
        <f>HYPERLINK("[Updated SCRtablesfrontback 12_02_2015.xlsx]'Back(Sources)'!AA45","Yes")</f>
        <v>Yes</v>
      </c>
      <c r="AB45" s="11" t="str">
        <f>HYPERLINK("[Updated SCRtablesfrontback 12_02_2015.xlsx]'Back(Sources)'!AB45","No")</f>
        <v>No</v>
      </c>
      <c r="AC45" s="11" t="str">
        <f>HYPERLINK("[Updated SCRtablesfrontback 12_02_2015.xlsx]'Back(Sources)'!AC45","No")</f>
        <v>No</v>
      </c>
      <c r="AD45" s="11" t="str">
        <f>HYPERLINK("[Updated SCRtablesfrontback 12_02_2015.xlsx]'Back(Sources)'!AD45","No")</f>
        <v>No</v>
      </c>
      <c r="AE45" s="11" t="str">
        <f>HYPERLINK("[Updated SCRtablesfrontback 12_02_2015.xlsx]'Back(Sources)'!AE45","No")</f>
        <v>No</v>
      </c>
      <c r="AF45" s="11" t="str">
        <f>HYPERLINK("[Updated SCRtablesfrontback 12_02_2015.xlsx]'Back(Sources)'!AF45","Yes")</f>
        <v>Yes</v>
      </c>
      <c r="AG45" s="11" t="str">
        <f>HYPERLINK("[Updated SCRtablesfrontback 12_02_2015.xlsx]'Back(Sources)'!AG45","Yes")</f>
        <v>Yes</v>
      </c>
      <c r="AH45" s="11" t="str">
        <f>HYPERLINK("[Updated SCRtablesfrontback 12_02_2015.xlsx]'Back(Sources)'!AH45","Yes")</f>
        <v>Yes</v>
      </c>
      <c r="AI45" s="11" t="str">
        <f>HYPERLINK("[Updated SCRtablesfrontback 12_02_2015.xlsx]'Back(Sources)'!AI45","No")</f>
        <v>No</v>
      </c>
      <c r="AJ45" s="11" t="str">
        <f>HYPERLINK("[Updated SCRtablesfrontback 12_02_2015.xlsx]'Back(Sources)'!AJ45","Yes")</f>
        <v>Yes</v>
      </c>
      <c r="AK45" s="14" t="s">
        <v>58</v>
      </c>
      <c r="AL45" s="11" t="str">
        <f>HYPERLINK("[Updated SCRtablesfrontback 12_02_2015.xlsx]'Back(Sources)'!AL45","Yes")</f>
        <v>Yes</v>
      </c>
      <c r="AM45" s="11" t="str">
        <f>HYPERLINK("[Updated SCRtablesfrontback 12_02_2015.xlsx]'Back(Sources)'!AM45","Yes")</f>
        <v>Yes</v>
      </c>
      <c r="AN45" s="78" t="s">
        <v>278</v>
      </c>
      <c r="AO45" s="79" t="s">
        <v>278</v>
      </c>
      <c r="AP45" s="79" t="s">
        <v>278</v>
      </c>
      <c r="AQ45" s="79" t="s">
        <v>278</v>
      </c>
      <c r="AR45" s="79" t="s">
        <v>278</v>
      </c>
      <c r="AS45" s="79" t="s">
        <v>278</v>
      </c>
      <c r="AT45" s="79" t="s">
        <v>278</v>
      </c>
      <c r="AU45" s="79" t="s">
        <v>278</v>
      </c>
      <c r="AV45" s="79" t="s">
        <v>278</v>
      </c>
    </row>
    <row r="46" spans="1:48">
      <c r="A46" s="8" t="s">
        <v>881</v>
      </c>
      <c r="B46" s="11" t="str">
        <f>HYPERLINK("[Updated SCRtablesfrontback 12_02_2015.xlsx]'Back(Sources)'!B46","No")</f>
        <v>No</v>
      </c>
      <c r="C46" s="12"/>
      <c r="D46" s="11" t="str">
        <f>HYPERLINK("[Updated SCRtablesfrontback 12_02_2015.xlsx]'Back(Sources)'!D46","No")</f>
        <v>No</v>
      </c>
      <c r="E46" s="11" t="str">
        <f>HYPERLINK("[Updated SCRtablesfrontback 12_02_2015.xlsx]'Back(Sources)'!E46","No")</f>
        <v>No</v>
      </c>
      <c r="F46" s="11" t="str">
        <f>HYPERLINK("[Updated SCRtablesfrontback 12_02_2015.xlsx]'Back(Sources)'!F46","No")</f>
        <v>No</v>
      </c>
      <c r="G46" s="11" t="str">
        <f>HYPERLINK("[Updated SCRtablesfrontback 12_02_2015.xlsx]'Back(Sources)'!G46","Yes")</f>
        <v>Yes</v>
      </c>
      <c r="H46" s="11" t="str">
        <f>HYPERLINK("[Updated SCRtablesfrontback 12_02_2015.xlsx]'Back(Sources)'!H46","No")</f>
        <v>No</v>
      </c>
      <c r="I46" s="11" t="str">
        <f>HYPERLINK("[Updated SCRtablesfrontback 12_02_2015.xlsx]'Back(Sources)'!I46","Yes")</f>
        <v>Yes</v>
      </c>
      <c r="J46" s="11" t="str">
        <f>HYPERLINK("[Updated SCRtablesfrontback 12_02_2015.xlsx]'Back(Sources)'!J46","No")</f>
        <v>No</v>
      </c>
      <c r="K46" s="11" t="str">
        <f>HYPERLINK("[Updated SCRtablesfrontback 12_02_2015.xlsx]'Back(Sources)'!K46","Yes")</f>
        <v>Yes</v>
      </c>
      <c r="L46" s="11" t="str">
        <f>HYPERLINK("[Updated SCRtablesfrontback 12_02_2015.xlsx]'Back(Sources)'!L46","Yes")</f>
        <v>Yes</v>
      </c>
      <c r="M46" s="11" t="str">
        <f>HYPERLINK("[Updated SCRtablesfrontback 12_02_2015.xlsx]'Back(Sources)'!M46","Yes")</f>
        <v>Yes</v>
      </c>
      <c r="N46" s="11" t="str">
        <f>HYPERLINK("[Updated SCRtablesfrontback 12_02_2015.xlsx]'Back(Sources)'!L46","No")</f>
        <v>No</v>
      </c>
      <c r="O46" s="11" t="str">
        <f>HYPERLINK("[Updated SCRtablesfrontback 12_02_2015.xlsx]'Back(Sources)'!O46","Yes")</f>
        <v>Yes</v>
      </c>
      <c r="P46" s="14" t="s">
        <v>51</v>
      </c>
      <c r="Q46" s="11" t="str">
        <f>HYPERLINK("[Updated SCRtablesfrontback 12_02_2015.xlsx]'Back(Sources)'!Q46","N/A")</f>
        <v>N/A</v>
      </c>
      <c r="R46" s="11" t="str">
        <f>HYPERLINK("[Updated SCRtablesfrontback 12_02_2015.xlsx]'Back(Sources)'!R46","N/A")</f>
        <v>N/A</v>
      </c>
      <c r="S46" s="11" t="str">
        <f>HYPERLINK("[Updated SCRtablesfrontback 12_02_2015.xlsx]'Back(Sources)'!S46","N/A")</f>
        <v>N/A</v>
      </c>
      <c r="T46" s="11" t="str">
        <f>HYPERLINK("[Updated SCRtablesfrontback 12_02_2015.xlsx]'Back(Sources)'!T46","No")</f>
        <v>No</v>
      </c>
      <c r="U46" s="13" t="s">
        <v>58</v>
      </c>
      <c r="V46" s="14" t="s">
        <v>1079</v>
      </c>
      <c r="W46" s="11" t="str">
        <f>HYPERLINK("[Updated SCRtablesfrontback 12_02_2015.xlsx]'Back(Sources)'!W46","N/A")</f>
        <v>N/A</v>
      </c>
      <c r="X46" s="11" t="str">
        <f>HYPERLINK("[Updated SCRtablesfrontback 12_02_2015.xlsx]'Back(Sources)'!X46","N/A")</f>
        <v>N/A</v>
      </c>
      <c r="Y46" s="11" t="str">
        <f>HYPERLINK("[Updated SCRtablesfrontback 12_02_2015.xlsx]'Back(Sources)'!Y46","N/A")</f>
        <v>N/A</v>
      </c>
      <c r="Z46" s="11" t="str">
        <f>HYPERLINK("[Updated SCRtablesfrontback 12_02_2015.xlsx]'Back(Sources)'!Z46","N/A")</f>
        <v>N/A</v>
      </c>
      <c r="AA46" s="11" t="str">
        <f>HYPERLINK("[Updated SCRtablesfrontback 12_02_2015.xlsx]'Back(Sources)'!AA46","N/A")</f>
        <v>N/A</v>
      </c>
      <c r="AB46" s="14" t="s">
        <v>58</v>
      </c>
      <c r="AC46" s="11" t="str">
        <f>HYPERLINK("[Updated SCRtablesfrontback 12_02_2015.xlsx]'Back(Sources)'!AC46","N/A")</f>
        <v>N/A</v>
      </c>
      <c r="AD46" s="11" t="str">
        <f>HYPERLINK("[Updated SCRtablesfrontback 12_02_2015.xlsx]'Back(Sources)'!AD46","N/A")</f>
        <v>N/A</v>
      </c>
      <c r="AE46" s="11" t="str">
        <f>HYPERLINK("[Updated SCRtablesfrontback 12_02_2015.xlsx]'Back(Sources)'!AE46","N/A")</f>
        <v>N/A</v>
      </c>
      <c r="AF46" s="11" t="str">
        <f>HYPERLINK("[Updated SCRtablesfrontback 12_02_2015.xlsx]'Back(Sources)'!AF46","N/A")</f>
        <v>N/A</v>
      </c>
      <c r="AG46" s="11" t="str">
        <f>HYPERLINK("[Updated SCRtablesfrontback 12_02_2015.xlsx]'Back(Sources)'!AG46","N/A")</f>
        <v>N/A</v>
      </c>
      <c r="AH46" s="11" t="str">
        <f>HYPERLINK("[Updated SCRtablesfrontback 12_02_2015.xlsx]'Back(Sources)'!AH46","N/A")</f>
        <v>N/A</v>
      </c>
      <c r="AI46" s="11" t="str">
        <f>HYPERLINK("[Updated SCRtablesfrontback 12_02_2015.xlsx]'Back(Sources)'!AI46","N/A")</f>
        <v>N/A</v>
      </c>
      <c r="AJ46" s="11" t="str">
        <f>HYPERLINK("[Updated SCRtablesfrontback 12_02_2015.xlsx]'Back(Sources)'!AJ46","N/A")</f>
        <v>N/A</v>
      </c>
      <c r="AK46" s="14" t="s">
        <v>58</v>
      </c>
      <c r="AL46" s="11" t="str">
        <f>HYPERLINK("[Updated SCRtablesfrontback 12_02_2015.xlsx]'Back(Sources)'!AL46","Yes")</f>
        <v>Yes</v>
      </c>
      <c r="AM46" s="11" t="str">
        <f>HYPERLINK("[Updated SCRtablesfrontback 12_02_2015.xlsx]'Back(Sources)'!AM46","No")</f>
        <v>No</v>
      </c>
      <c r="AN46" s="78" t="s">
        <v>51</v>
      </c>
      <c r="AO46" s="79" t="s">
        <v>51</v>
      </c>
      <c r="AP46" s="79" t="s">
        <v>51</v>
      </c>
      <c r="AQ46" s="79" t="s">
        <v>51</v>
      </c>
      <c r="AR46" s="79" t="s">
        <v>278</v>
      </c>
      <c r="AS46" s="79" t="s">
        <v>278</v>
      </c>
      <c r="AT46" s="79" t="s">
        <v>278</v>
      </c>
      <c r="AU46" s="79" t="s">
        <v>278</v>
      </c>
      <c r="AV46" s="79" t="s">
        <v>278</v>
      </c>
    </row>
    <row r="47" spans="1:48">
      <c r="A47" s="8" t="s">
        <v>892</v>
      </c>
      <c r="B47" s="11" t="str">
        <f>HYPERLINK("[Updated SCRtablesfrontback 12_02_2015.xlsx]'Back(Sources)'!B47","Yes")</f>
        <v>Yes</v>
      </c>
      <c r="C47" s="11" t="str">
        <f>HYPERLINK("[Updated SCRtablesfrontback 12_02_2015.xlsx]'Back(Sources)'!C47","Division of Consumer Protection")</f>
        <v>Division of Consumer Protection</v>
      </c>
      <c r="D47" s="11" t="str">
        <f>HYPERLINK("[Updated SCRtablesfrontback 12_02_2015.xlsx]'Back(Sources)'!D47","No")</f>
        <v>No</v>
      </c>
      <c r="E47" s="11" t="str">
        <f>HYPERLINK("[Updated SCRtablesfrontback 12_02_2015.xlsx]'Back(Sources)'!E47","No")</f>
        <v>No</v>
      </c>
      <c r="F47" s="11" t="str">
        <f>HYPERLINK("[Updated SCRtablesfrontback 12_02_2015.xlsx]'Back(Sources)'!F47","No")</f>
        <v>No</v>
      </c>
      <c r="G47" s="11" t="str">
        <f>HYPERLINK("[Updated SCRtablesfrontback 12_02_2015.xlsx]'Back(Sources)'!G47","Yes")</f>
        <v>Yes</v>
      </c>
      <c r="H47" s="11" t="str">
        <f>HYPERLINK("[Updated SCRtablesfrontback 12_02_2015.xlsx]'Back(Sources)'!H47","No")</f>
        <v>No</v>
      </c>
      <c r="I47" s="11" t="str">
        <f>HYPERLINK("[Updated SCRtablesfrontback 12_02_2015.xlsx]'Back(Sources)'!I47","Yes")</f>
        <v>Yes</v>
      </c>
      <c r="J47" s="11" t="str">
        <f>HYPERLINK("[Updated SCRtablesfrontback 12_02_2015.xlsx]'Back(Sources)'!J47","No")</f>
        <v>No</v>
      </c>
      <c r="K47" s="11" t="str">
        <f>HYPERLINK("[Updated SCRtablesfrontback 12_02_2015.xlsx]'Back(Sources)'!K47","Yes")</f>
        <v>Yes</v>
      </c>
      <c r="L47" s="11" t="str">
        <f>HYPERLINK("[Updated SCRtablesfrontback 12_02_2015.xlsx]'Back(Sources)'!L47","Yes")</f>
        <v>Yes</v>
      </c>
      <c r="M47" s="11" t="str">
        <f>HYPERLINK("[Updated SCRtablesfrontback 12_02_2015.xlsx]'Back(Sources)'!M47","Yes")</f>
        <v>Yes</v>
      </c>
      <c r="N47" s="11" t="str">
        <f>HYPERLINK("[Updated SCRtablesfrontback 12_02_2015.xlsx]'Back(Sources)'!L47","No")</f>
        <v>No</v>
      </c>
      <c r="O47" s="11" t="str">
        <f>HYPERLINK("[Updated SCRtablesfrontback 12_02_2015.xlsx]'Back(Sources)'!O47","Yes")</f>
        <v>Yes</v>
      </c>
      <c r="P47" s="11" t="str">
        <f>HYPERLINK("[Updated SCRtablesfrontback 12_02_2015.xlsx]'Back(Sources)'!P47","No")</f>
        <v>No</v>
      </c>
      <c r="Q47" s="11" t="str">
        <f>HYPERLINK("[Updated SCRtablesfrontback 12_02_2015.xlsx]'Back(Sources)'!Q47","N/A")</f>
        <v>N/A</v>
      </c>
      <c r="R47" s="11" t="str">
        <f>HYPERLINK("[Updated SCRtablesfrontback 12_02_2015.xlsx]'Back(Sources)'!R47","N/A")</f>
        <v>N/A</v>
      </c>
      <c r="S47" s="11" t="str">
        <f>HYPERLINK("[Updated SCRtablesfrontback 12_02_2015.xlsx]'Back(Sources)'!S47","N/A")</f>
        <v>N/A</v>
      </c>
      <c r="T47" s="11" t="str">
        <f>HYPERLINK("[Updated SCRtablesfrontback 12_02_2015.xlsx]'Back(Sources)'!T47","No")</f>
        <v>No</v>
      </c>
      <c r="U47" s="13" t="s">
        <v>58</v>
      </c>
      <c r="V47" s="11" t="str">
        <f>HYPERLINK("[Updated SCRtablesfrontback 12_02_2015.xlsx]'Back(Sources)'!V47","Yes")</f>
        <v>Yes</v>
      </c>
      <c r="W47" s="11" t="str">
        <f>HYPERLINK("[Updated SCRtablesfrontback 12_02_2015.xlsx]'Back(Sources)'!W47","Yes")</f>
        <v>Yes</v>
      </c>
      <c r="X47" s="11" t="str">
        <f>HYPERLINK("[Updated SCRtablesfrontback 12_02_2015.xlsx]'Back(Sources)'!X47","No")</f>
        <v>No</v>
      </c>
      <c r="Y47" s="11" t="str">
        <f>HYPERLINK("[Updated SCRtablesfrontback 12_02_2015.xlsx]'Back(Sources)'!Y47","Yes")</f>
        <v>Yes</v>
      </c>
      <c r="Z47" s="11" t="str">
        <f>HYPERLINK("[Updated SCRtablesfrontback 12_02_2015.xlsx]'Back(Sources)'!Z47","Yes")</f>
        <v>Yes</v>
      </c>
      <c r="AA47" s="11" t="str">
        <f>HYPERLINK("[Updated SCRtablesfrontback 12_02_2015.xlsx]'Back(Sources)'!AA47","No")</f>
        <v>No</v>
      </c>
      <c r="AB47" s="11" t="str">
        <f>HYPERLINK("[Updated SCRtablesfrontback 12_02_2015.xlsx]'Back(Sources)'!AB47","No")</f>
        <v>No</v>
      </c>
      <c r="AC47" s="11" t="str">
        <f>HYPERLINK("[Updated SCRtablesfrontback 12_02_2015.xlsx]'Back(Sources)'!AC47","No")</f>
        <v>No</v>
      </c>
      <c r="AD47" s="11" t="str">
        <f>HYPERLINK("[Updated SCRtablesfrontback 12_02_2015.xlsx]'Back(Sources)'!AD47","No")</f>
        <v>No</v>
      </c>
      <c r="AE47" s="11" t="str">
        <f>HYPERLINK("[Updated SCRtablesfrontback 12_02_2015.xlsx]'Back(Sources)'!AE47","No")</f>
        <v>No</v>
      </c>
      <c r="AF47" s="11" t="str">
        <f>HYPERLINK("[Updated SCRtablesfrontback 12_02_2015.xlsx]'Back(Sources)'!AF47","Yes")</f>
        <v>Yes</v>
      </c>
      <c r="AG47" s="11" t="str">
        <f>HYPERLINK("[Updated SCRtablesfrontback 12_02_2015.xlsx]'Back(Sources)'!AG47","Yes")</f>
        <v>Yes</v>
      </c>
      <c r="AH47" s="11" t="str">
        <f>HYPERLINK("[Updated SCRtablesfrontback 12_02_2015.xlsx]'Back(Sources)'!AH47","Yes")</f>
        <v>Yes</v>
      </c>
      <c r="AI47" s="11" t="str">
        <f>HYPERLINK("[Updated SCRtablesfrontback 12_02_2015.xlsx]'Back(Sources)'!AI47","No")</f>
        <v>No</v>
      </c>
      <c r="AJ47" s="11" t="str">
        <f>HYPERLINK("[Updated SCRtablesfrontback 12_02_2015.xlsx]'Back(Sources)'!AJ47","Yes")</f>
        <v>Yes</v>
      </c>
      <c r="AK47" s="14" t="s">
        <v>278</v>
      </c>
      <c r="AL47" s="11" t="str">
        <f>HYPERLINK("[Updated SCRtablesfrontback 12_02_2015.xlsx]'Back(Sources)'!AL47","Yes")</f>
        <v>Yes</v>
      </c>
      <c r="AM47" s="11" t="str">
        <f>HYPERLINK("[Updated SCRtablesfrontback 12_02_2015.xlsx]'Back(Sources)'!AM47","Yes")</f>
        <v>Yes</v>
      </c>
      <c r="AN47" s="78" t="s">
        <v>278</v>
      </c>
      <c r="AO47" s="79" t="s">
        <v>278</v>
      </c>
      <c r="AP47" s="79" t="s">
        <v>278</v>
      </c>
      <c r="AQ47" s="79" t="s">
        <v>278</v>
      </c>
      <c r="AR47" s="79" t="s">
        <v>51</v>
      </c>
      <c r="AS47" s="79" t="s">
        <v>278</v>
      </c>
      <c r="AT47" s="79" t="s">
        <v>51</v>
      </c>
      <c r="AU47" s="79" t="s">
        <v>278</v>
      </c>
      <c r="AV47" s="79" t="s">
        <v>51</v>
      </c>
    </row>
    <row r="48" spans="1:48">
      <c r="A48" s="8" t="s">
        <v>910</v>
      </c>
      <c r="B48" s="11" t="str">
        <f>HYPERLINK("[Updated SCRtablesfrontback 12_02_2015.xlsx]'Back(Sources)'!B48","No")</f>
        <v>No</v>
      </c>
      <c r="C48" s="12"/>
      <c r="D48" s="11" t="str">
        <f>HYPERLINK("[Updated SCRtablesfrontback 12_02_2015.xlsx]'Back(Sources)'!D48","Yes")</f>
        <v>Yes</v>
      </c>
      <c r="E48" s="11" t="str">
        <f>HYPERLINK("[Updated SCRtablesfrontback 12_02_2015.xlsx]'Back(Sources)'!E48","No")</f>
        <v>No</v>
      </c>
      <c r="F48" s="11" t="str">
        <f>HYPERLINK("[Updated SCRtablesfrontback 12_02_2015.xlsx]'Back(Sources)'!F48","Yes")</f>
        <v>Yes</v>
      </c>
      <c r="G48" s="11" t="str">
        <f>HYPERLINK("[Updated SCRtablesfrontback 12_02_2015.xlsx]'Back(Sources)'!G48","Yes")</f>
        <v>Yes</v>
      </c>
      <c r="H48" s="11" t="str">
        <f>HYPERLINK("[Updated SCRtablesfrontback 12_02_2015.xlsx]'Back(Sources)'!H48","No")</f>
        <v>No</v>
      </c>
      <c r="I48" s="11" t="str">
        <f>HYPERLINK("[Updated SCRtablesfrontback 12_02_2015.xlsx]'Back(Sources)'!I48","Yes")</f>
        <v>Yes</v>
      </c>
      <c r="J48" s="11" t="str">
        <f>HYPERLINK("[Updated SCRtablesfrontback 12_02_2015.xlsx]'Back(Sources)'!J48","No")</f>
        <v>No</v>
      </c>
      <c r="K48" s="11" t="str">
        <f>HYPERLINK("[Updated SCRtablesfrontback 12_02_2015.xlsx]'Back(Sources)'!K48","Yes")</f>
        <v>Yes</v>
      </c>
      <c r="L48" s="11" t="str">
        <f>HYPERLINK("[Updated SCRtablesfrontback 12_02_2015.xlsx]'Back(Sources)'!L48","Yes")</f>
        <v>Yes</v>
      </c>
      <c r="M48" s="11" t="str">
        <f>HYPERLINK("[Updated SCRtablesfrontback 12_02_2015.xlsx]'Back(Sources)'!M48","Yes")</f>
        <v>Yes</v>
      </c>
      <c r="N48" s="11" t="str">
        <f>HYPERLINK("[Updated SCRtablesfrontback 12_02_2015.xlsx]'Back(Sources)'!L48","Yes")</f>
        <v>Yes</v>
      </c>
      <c r="O48" s="11" t="str">
        <f>HYPERLINK("[Updated SCRtablesfrontback 12_02_2015.xlsx]'Back(Sources)'!O48","Yes")</f>
        <v>Yes</v>
      </c>
      <c r="P48" s="11" t="str">
        <f>HYPERLINK("[Updated SCRtablesfrontback 12_02_2015.xlsx]'Back(Sources)'!P48","Yes")</f>
        <v>Yes</v>
      </c>
      <c r="Q48" s="11" t="str">
        <f>HYPERLINK("[Updated SCRtablesfrontback 12_02_2015.xlsx]'Back(Sources)'!Q48","Yes")</f>
        <v>Yes</v>
      </c>
      <c r="R48" s="11" t="str">
        <f>HYPERLINK("[Updated SCRtablesfrontback 12_02_2015.xlsx]'Back(Sources)'!R48","Yes")</f>
        <v>Yes</v>
      </c>
      <c r="S48" s="11" t="str">
        <f>HYPERLINK("[Updated SCRtablesfrontback 12_02_2015.xlsx]'Back(Sources)'!S48","Yes")</f>
        <v>Yes</v>
      </c>
      <c r="T48" s="11" t="str">
        <f>HYPERLINK("[Updated SCRtablesfrontback 12_02_2015.xlsx]'Back(Sources)'!T48","No")</f>
        <v>No</v>
      </c>
      <c r="U48" s="13" t="s">
        <v>58</v>
      </c>
      <c r="V48" s="11" t="str">
        <f>HYPERLINK("[Updated SCRtablesfrontback 12_02_2015.xlsx]'Back(Sources)'!V48","None")</f>
        <v>None</v>
      </c>
      <c r="W48" s="11" t="str">
        <f>HYPERLINK("[Updated SCRtablesfrontback 12_02_2015.xlsx]'Back(Sources)'!W48","N/A")</f>
        <v>N/A</v>
      </c>
      <c r="X48" s="11" t="str">
        <f>HYPERLINK("[Updated SCRtablesfrontback 12_02_2015.xlsx]'Back(Sources)'!X48","N/A")</f>
        <v>N/A</v>
      </c>
      <c r="Y48" s="11" t="str">
        <f>HYPERLINK("[Updated SCRtablesfrontback 12_02_2015.xlsx]'Back(Sources)'!Y48","N/A")</f>
        <v>N/A</v>
      </c>
      <c r="Z48" s="11" t="str">
        <f>HYPERLINK("[Updated SCRtablesfrontback 12_02_2015.xlsx]'Back(Sources)'!Z48","N/A")</f>
        <v>N/A</v>
      </c>
      <c r="AA48" s="11" t="str">
        <f>HYPERLINK("[Updated SCRtablesfrontback 12_02_2015.xlsx]'Back(Sources)'!AA48","N/A")</f>
        <v>N/A</v>
      </c>
      <c r="AB48" s="11" t="str">
        <f>HYPERLINK("[Updated SCRtablesfrontback 12_02_2015.xlsx]'Back(Sources)'!AB48","N/A")</f>
        <v>N/A</v>
      </c>
      <c r="AC48" s="11" t="str">
        <f>HYPERLINK("[Updated SCRtablesfrontback 12_02_2015.xlsx]'Back(Sources)'!AC48","N/A")</f>
        <v>N/A</v>
      </c>
      <c r="AD48" s="11" t="str">
        <f>HYPERLINK("[Updated SCRtablesfrontback 12_02_2015.xlsx]'Back(Sources)'!AD48","N/A")</f>
        <v>N/A</v>
      </c>
      <c r="AE48" s="11" t="str">
        <f>HYPERLINK("[Updated SCRtablesfrontback 12_02_2015.xlsx]'Back(Sources)'!AE48","N/A")</f>
        <v>N/A</v>
      </c>
      <c r="AF48" s="11" t="str">
        <f>HYPERLINK("[Updated SCRtablesfrontback 12_02_2015.xlsx]'Back(Sources)'!AF48","N/A")</f>
        <v>N/A</v>
      </c>
      <c r="AG48" s="11" t="str">
        <f>HYPERLINK("[Updated SCRtablesfrontback 12_02_2015.xlsx]'Back(Sources)'!AG48","N/A")</f>
        <v>N/A</v>
      </c>
      <c r="AH48" s="11" t="str">
        <f>HYPERLINK("[Updated SCRtablesfrontback 12_02_2015.xlsx]'Back(Sources)'!AH48","N/A")</f>
        <v>N/A</v>
      </c>
      <c r="AI48" s="11" t="str">
        <f>HYPERLINK("[Updated SCRtablesfrontback 12_02_2015.xlsx]'Back(Sources)'!AI48","N/A")</f>
        <v>N/A</v>
      </c>
      <c r="AJ48" s="11" t="str">
        <f>HYPERLINK("[Updated SCRtablesfrontback 12_02_2015.xlsx]'Back(Sources)'!AJ48","N/A")</f>
        <v>N/A</v>
      </c>
      <c r="AK48" s="14" t="s">
        <v>58</v>
      </c>
      <c r="AL48" s="11" t="str">
        <f>HYPERLINK("[Updated SCRtablesfrontback 12_02_2015.xlsx]'Back(Sources)'!AL48","Yes")</f>
        <v>Yes</v>
      </c>
      <c r="AM48" s="11" t="str">
        <f>HYPERLINK("[Updated SCRtablesfrontback 12_02_2015.xlsx]'Back(Sources)'!AM48","Yes")</f>
        <v>Yes</v>
      </c>
      <c r="AN48" s="78" t="s">
        <v>278</v>
      </c>
      <c r="AO48" s="79" t="s">
        <v>51</v>
      </c>
      <c r="AP48" s="79" t="s">
        <v>51</v>
      </c>
      <c r="AQ48" s="79" t="s">
        <v>278</v>
      </c>
      <c r="AR48" s="79" t="s">
        <v>278</v>
      </c>
      <c r="AS48" s="79" t="s">
        <v>278</v>
      </c>
      <c r="AT48" s="79" t="s">
        <v>278</v>
      </c>
      <c r="AU48" s="79" t="s">
        <v>58</v>
      </c>
      <c r="AV48" s="79" t="s">
        <v>278</v>
      </c>
    </row>
    <row r="49" spans="1:48">
      <c r="A49" s="8" t="s">
        <v>924</v>
      </c>
      <c r="B49" s="11" t="str">
        <f>HYPERLINK("[Updated SCRtablesfrontback 12_02_2015.xlsx]'Back(Sources)'!B49","Yes")</f>
        <v>Yes</v>
      </c>
      <c r="C49" s="11" t="str">
        <f>HYPERLINK("[Updated SCRtablesfrontback 12_02_2015.xlsx]'Back(Sources)'!C49","Department of Agriculture and Consumer Services")</f>
        <v>Department of Agriculture and Consumer Services</v>
      </c>
      <c r="D49" s="11" t="str">
        <f>HYPERLINK("[Updated SCRtablesfrontback 12_02_2015.xlsx]'Back(Sources)'!D49","No")</f>
        <v>No</v>
      </c>
      <c r="E49" s="11" t="str">
        <f>HYPERLINK("[Updated SCRtablesfrontback 12_02_2015.xlsx]'Back(Sources)'!E49","No")</f>
        <v>No</v>
      </c>
      <c r="F49" s="11" t="str">
        <f>HYPERLINK("[Updated SCRtablesfrontback 12_02_2015.xlsx]'Back(Sources)'!F49","No")</f>
        <v>No</v>
      </c>
      <c r="G49" s="11" t="str">
        <f>HYPERLINK("[Updated SCRtablesfrontback 12_02_2015.xlsx]'Back(Sources)'!G49","Yes")</f>
        <v>Yes</v>
      </c>
      <c r="H49" s="11" t="str">
        <f>HYPERLINK("[Updated SCRtablesfrontback 12_02_2015.xlsx]'Back(Sources)'!H49","No")</f>
        <v>No</v>
      </c>
      <c r="I49" s="11" t="str">
        <f>HYPERLINK("[Updated SCRtablesfrontback 12_02_2015.xlsx]'Back(Sources)'!I49","Yes")</f>
        <v>Yes</v>
      </c>
      <c r="J49" s="11" t="str">
        <f>HYPERLINK("[Updated SCRtablesfrontback 12_02_2015.xlsx]'Back(Sources)'!J49","No")</f>
        <v>No</v>
      </c>
      <c r="K49" s="11" t="str">
        <f>HYPERLINK("[Updated SCRtablesfrontback 12_02_2015.xlsx]'Back(Sources)'!K49","Yes")</f>
        <v>Yes</v>
      </c>
      <c r="L49" s="11" t="str">
        <f>HYPERLINK("[Updated SCRtablesfrontback 12_02_2015.xlsx]'Back(Sources)'!L49","Yes")</f>
        <v>Yes</v>
      </c>
      <c r="M49" s="11" t="str">
        <f>HYPERLINK("[Updated SCRtablesfrontback 12_02_2015.xlsx]'Back(Sources)'!M49","Yes")</f>
        <v>Yes</v>
      </c>
      <c r="N49" s="11" t="str">
        <f>HYPERLINK("[Updated SCRtablesfrontback 12_02_2015.xlsx]'Back(Sources)'!L49","Yes")</f>
        <v>Yes</v>
      </c>
      <c r="O49" s="11" t="str">
        <f>HYPERLINK("[Updated SCRtablesfrontback 12_02_2015.xlsx]'Back(Sources)'!O49","Yes")</f>
        <v>Yes</v>
      </c>
      <c r="P49" s="11" t="str">
        <f>HYPERLINK("[Updated SCRtablesfrontback 12_02_2015.xlsx]'Back(Sources)'!P49","Yes")</f>
        <v>Yes</v>
      </c>
      <c r="Q49" s="11" t="str">
        <f>HYPERLINK("[Updated SCRtablesfrontback 12_02_2015.xlsx]'Back(Sources)'!Q49","Yes")</f>
        <v>Yes</v>
      </c>
      <c r="R49" s="11" t="str">
        <f>HYPERLINK("[Updated SCRtablesfrontback 12_02_2015.xlsx]'Back(Sources)'!R49","No")</f>
        <v>No</v>
      </c>
      <c r="S49" s="11" t="str">
        <f>HYPERLINK("[Updated SCRtablesfrontback 12_02_2015.xlsx]'Back(Sources)'!S49","No")</f>
        <v>No</v>
      </c>
      <c r="T49" s="11" t="str">
        <f>HYPERLINK("[Updated SCRtablesfrontback 12_02_2015.xlsx]'Back(Sources)'!T49","*")</f>
        <v>*</v>
      </c>
      <c r="U49" s="13" t="s">
        <v>58</v>
      </c>
      <c r="V49" s="11" t="str">
        <f>HYPERLINK("[Updated SCRtablesfrontback 12_02_2015.xlsx]'Back(Sources)'!V49","Yes")</f>
        <v>Yes</v>
      </c>
      <c r="W49" s="11" t="str">
        <f>HYPERLINK("[Updated SCRtablesfrontback 12_02_2015.xlsx]'Back(Sources)'!W49","Yes")</f>
        <v>Yes</v>
      </c>
      <c r="X49" s="11" t="str">
        <f>HYPERLINK("[Updated SCRtablesfrontback 12_02_2015.xlsx]'Back(Sources)'!X49","Yes")</f>
        <v>Yes</v>
      </c>
      <c r="Y49" s="11" t="str">
        <f>HYPERLINK("[Updated SCRtablesfrontback 12_02_2015.xlsx]'Back(Sources)'!Y49","Yes")</f>
        <v>Yes</v>
      </c>
      <c r="Z49" s="11" t="str">
        <f>HYPERLINK("[Updated SCRtablesfrontback 12_02_2015.xlsx]'Back(Sources)'!Z49","No")</f>
        <v>No</v>
      </c>
      <c r="AA49" s="11" t="str">
        <f>HYPERLINK("[Updated SCRtablesfrontback 12_02_2015.xlsx]'Back(Sources)'!AA49","Yes")</f>
        <v>Yes</v>
      </c>
      <c r="AB49" s="11" t="str">
        <f>HYPERLINK("[Updated SCRtablesfrontback 12_02_2015.xlsx]'Back(Sources)'!AB49","Yes")</f>
        <v>Yes</v>
      </c>
      <c r="AC49" s="11" t="str">
        <f>HYPERLINK("[Updated SCRtablesfrontback 12_02_2015.xlsx]'Back(Sources)'!AC49","No")</f>
        <v>No</v>
      </c>
      <c r="AD49" s="11" t="str">
        <f>HYPERLINK("[Updated SCRtablesfrontback 12_02_2015.xlsx]'Back(Sources)'!AD49","No")</f>
        <v>No</v>
      </c>
      <c r="AE49" s="11" t="str">
        <f>HYPERLINK("[Updated SCRtablesfrontback 12_02_2015.xlsx]'Back(Sources)'!AE49","No")</f>
        <v>No</v>
      </c>
      <c r="AF49" s="11" t="str">
        <f>HYPERLINK("[Updated SCRtablesfrontback 12_02_2015.xlsx]'Back(Sources)'!AF49","No")</f>
        <v>No</v>
      </c>
      <c r="AG49" s="11" t="str">
        <f>HYPERLINK("[Updated SCRtablesfrontback 12_02_2015.xlsx]'Back(Sources)'!AG49","No")</f>
        <v>No</v>
      </c>
      <c r="AH49" s="11" t="str">
        <f>HYPERLINK("[Updated SCRtablesfrontback 12_02_2015.xlsx]'Back(Sources)'!AH49","Yes")</f>
        <v>Yes</v>
      </c>
      <c r="AI49" s="11" t="str">
        <f>HYPERLINK("[Updated SCRtablesfrontback 12_02_2015.xlsx]'Back(Sources)'!AI49","Yes")</f>
        <v>Yes</v>
      </c>
      <c r="AJ49" s="11" t="str">
        <f>HYPERLINK("[Updated SCRtablesfrontback 12_02_2015.xlsx]'Back(Sources)'!AJ49","Yes")</f>
        <v>Yes</v>
      </c>
      <c r="AK49" s="14" t="s">
        <v>278</v>
      </c>
      <c r="AL49" s="11" t="str">
        <f>HYPERLINK("[Updated SCRtablesfrontback 12_02_2015.xlsx]'Back(Sources)'!AL49","Yes")</f>
        <v>Yes</v>
      </c>
      <c r="AM49" s="11" t="str">
        <f>HYPERLINK("[Updated SCRtablesfrontback 12_02_2015.xlsx]'Back(Sources)'!AM49","Yes")</f>
        <v>Yes</v>
      </c>
      <c r="AN49" s="78" t="s">
        <v>278</v>
      </c>
      <c r="AO49" s="79" t="s">
        <v>278</v>
      </c>
      <c r="AP49" s="79" t="s">
        <v>278</v>
      </c>
      <c r="AQ49" s="79" t="s">
        <v>51</v>
      </c>
      <c r="AR49" s="79" t="s">
        <v>278</v>
      </c>
      <c r="AS49" s="79" t="s">
        <v>278</v>
      </c>
      <c r="AT49" s="79" t="s">
        <v>278</v>
      </c>
      <c r="AU49" s="79" t="s">
        <v>278</v>
      </c>
      <c r="AV49" s="79" t="s">
        <v>278</v>
      </c>
    </row>
    <row r="50" spans="1:48" ht="30">
      <c r="A50" s="8" t="s">
        <v>947</v>
      </c>
      <c r="B50" s="11" t="str">
        <f>HYPERLINK("[Updated SCRtablesfrontback 12_02_2015.xlsx]'Back(Sources)'!B50","Yes")</f>
        <v>Yes</v>
      </c>
      <c r="C50" s="11" t="str">
        <f>HYPERLINK("[Updated SCRtablesfrontback 12_02_2015.xlsx]'Back(Sources)'!C50","Secretary of State")</f>
        <v>Secretary of State</v>
      </c>
      <c r="D50" s="11" t="str">
        <f>HYPERLINK("[Updated SCRtablesfrontback 12_02_2015.xlsx]'Back(Sources)'!D50","No")</f>
        <v>No</v>
      </c>
      <c r="E50" s="11" t="str">
        <f>HYPERLINK("[Updated SCRtablesfrontback 12_02_2015.xlsx]'Back(Sources)'!E50","No")</f>
        <v>No</v>
      </c>
      <c r="F50" s="11" t="str">
        <f>HYPERLINK("[Updated SCRtablesfrontback 12_02_2015.xlsx]'Back(Sources)'!F50","Yes")</f>
        <v>Yes</v>
      </c>
      <c r="G50" s="11" t="str">
        <f>HYPERLINK("[Updated SCRtablesfrontback 12_02_2015.xlsx]'Back(Sources)'!G50","Yes")</f>
        <v>Yes</v>
      </c>
      <c r="H50" s="11" t="str">
        <f>HYPERLINK("[Updated SCRtablesfrontback 12_02_2015.xlsx]'Back(Sources)'!H50","No")</f>
        <v>No</v>
      </c>
      <c r="I50" s="11" t="str">
        <f>HYPERLINK("[Updated SCRtablesfrontback 12_02_2015.xlsx]'Back(Sources)'!I50","Yes")</f>
        <v>Yes</v>
      </c>
      <c r="J50" s="11" t="str">
        <f>HYPERLINK("[Updated SCRtablesfrontback 12_02_2015.xlsx]'Back(Sources)'!J50","Yes")</f>
        <v>Yes</v>
      </c>
      <c r="K50" s="11" t="str">
        <f>HYPERLINK("[Updated SCRtablesfrontback 12_02_2015.xlsx]'Back(Sources)'!K50","Yes")</f>
        <v>Yes</v>
      </c>
      <c r="L50" s="11" t="str">
        <f>HYPERLINK("[Updated SCRtablesfrontback 12_02_2015.xlsx]'Back(Sources)'!L50","Yes")</f>
        <v>Yes</v>
      </c>
      <c r="M50" s="11" t="str">
        <f>HYPERLINK("[Updated SCRtablesfrontback 12_02_2015.xlsx]'Back(Sources)'!M50","Yes")</f>
        <v>Yes</v>
      </c>
      <c r="N50" s="11" t="str">
        <f>HYPERLINK("[Updated SCRtablesfrontback 12_02_2015.xlsx]'Back(Sources)'!L50","N/A")</f>
        <v>N/A</v>
      </c>
      <c r="O50" s="11" t="str">
        <f>HYPERLINK("[Updated SCRtablesfrontback 12_02_2015.xlsx]'Back(Sources)'!O50","N/A")</f>
        <v>N/A</v>
      </c>
      <c r="P50" s="11" t="str">
        <f>HYPERLINK("[Updated SCRtablesfrontback 12_02_2015.xlsx]'Back(Sources)'!P50","Yes")</f>
        <v>Yes</v>
      </c>
      <c r="Q50" s="11" t="str">
        <f>HYPERLINK("[Updated SCRtablesfrontback 12_02_2015.xlsx]'Back(Sources)'!Q50","Yes")</f>
        <v>Yes</v>
      </c>
      <c r="R50" s="11" t="str">
        <f>HYPERLINK("[Updated SCRtablesfrontback 12_02_2015.xlsx]'Back(Sources)'!R50","Yes")</f>
        <v>Yes</v>
      </c>
      <c r="S50" s="11" t="str">
        <f>HYPERLINK("[Updated SCRtablesfrontback 12_02_2015.xlsx]'Back(Sources)'!S50","Yes")</f>
        <v>Yes</v>
      </c>
      <c r="T50" s="14" t="s">
        <v>278</v>
      </c>
      <c r="U50" s="19" t="str">
        <f>HYPERLINK("[Updated SCRtablesfrontback 12_02_2015.xlsx]'Back(Sources)'!U50","$3 million over the last three years")</f>
        <v>$3 million over the last three years</v>
      </c>
      <c r="V50" s="11" t="str">
        <f>HYPERLINK("[Updated SCRtablesfrontback 12_02_2015.xlsx]'Back(Sources)'!V50","Yes")</f>
        <v>Yes</v>
      </c>
      <c r="W50" s="11" t="str">
        <f>HYPERLINK("[Updated SCRtablesfrontback 12_02_2015.xlsx]'Back(Sources)'!W50","Yes")</f>
        <v>Yes</v>
      </c>
      <c r="X50" s="11" t="str">
        <f>HYPERLINK("[Updated SCRtablesfrontback 12_02_2015.xlsx]'Back(Sources)'!X50","Yes")</f>
        <v>Yes</v>
      </c>
      <c r="Y50" s="11" t="str">
        <f>HYPERLINK("[Updated SCRtablesfrontback 12_02_2015.xlsx]'Back(Sources)'!Y50","No")</f>
        <v>No</v>
      </c>
      <c r="Z50" s="11" t="str">
        <f>HYPERLINK("[Updated SCRtablesfrontback 12_02_2015.xlsx]'Back(Sources)'!Z50","No")</f>
        <v>No</v>
      </c>
      <c r="AA50" s="11" t="str">
        <f>HYPERLINK("[Updated SCRtablesfrontback 12_02_2015.xlsx]'Back(Sources)'!AA50","No")</f>
        <v>No</v>
      </c>
      <c r="AB50" s="11" t="str">
        <f>HYPERLINK("[Updated SCRtablesfrontback 12_02_2015.xlsx]'Back(Sources)'!AB50","No")</f>
        <v>No</v>
      </c>
      <c r="AC50" s="11" t="str">
        <f>HYPERLINK("[Updated SCRtablesfrontback 12_02_2015.xlsx]'Back(Sources)'!AC50","No")</f>
        <v>No</v>
      </c>
      <c r="AD50" s="11" t="str">
        <f>HYPERLINK("[Updated SCRtablesfrontback 12_02_2015.xlsx]'Back(Sources)'!AD50","Yes")</f>
        <v>Yes</v>
      </c>
      <c r="AE50" s="11" t="str">
        <f>HYPERLINK("[Updated SCRtablesfrontback 12_02_2015.xlsx]'Back(Sources)'!AE50","No")</f>
        <v>No</v>
      </c>
      <c r="AF50" s="11" t="str">
        <f>HYPERLINK("[Updated SCRtablesfrontback 12_02_2015.xlsx]'Back(Sources)'!AF50","No")</f>
        <v>No</v>
      </c>
      <c r="AG50" s="11" t="str">
        <f>HYPERLINK("[Updated SCRtablesfrontback 12_02_2015.xlsx]'Back(Sources)'!AG50","No")</f>
        <v>No</v>
      </c>
      <c r="AH50" s="11" t="str">
        <f>HYPERLINK("[Updated SCRtablesfrontback 12_02_2015.xlsx]'Back(Sources)'!AH50","Yes")</f>
        <v>Yes</v>
      </c>
      <c r="AI50" s="11" t="str">
        <f>HYPERLINK("[Updated SCRtablesfrontback 12_02_2015.xlsx]'Back(Sources)'!AI50","No")</f>
        <v>No</v>
      </c>
      <c r="AJ50" s="11" t="str">
        <f>HYPERLINK("[Updated SCRtablesfrontback 12_02_2015.xlsx]'Back(Sources)'!AJ50","No")</f>
        <v>No</v>
      </c>
      <c r="AK50" s="14" t="s">
        <v>278</v>
      </c>
      <c r="AL50" s="11" t="str">
        <f>HYPERLINK("[Updated SCRtablesfrontback 12_02_2015.xlsx]'Back(Sources)'!AL50","Yes")</f>
        <v>Yes</v>
      </c>
      <c r="AM50" s="11" t="str">
        <f>HYPERLINK("[Updated SCRtablesfrontback 12_02_2015.xlsx]'Back(Sources)'!AM50","Yes")</f>
        <v>Yes</v>
      </c>
      <c r="AN50" s="78" t="s">
        <v>278</v>
      </c>
      <c r="AO50" s="79" t="s">
        <v>51</v>
      </c>
      <c r="AP50" s="79" t="s">
        <v>51</v>
      </c>
      <c r="AQ50" s="79" t="s">
        <v>51</v>
      </c>
      <c r="AR50" s="79" t="s">
        <v>278</v>
      </c>
      <c r="AS50" s="79" t="s">
        <v>278</v>
      </c>
      <c r="AT50" s="79" t="s">
        <v>278</v>
      </c>
      <c r="AU50" s="79" t="s">
        <v>278</v>
      </c>
      <c r="AV50" s="79" t="s">
        <v>278</v>
      </c>
    </row>
    <row r="51" spans="1:48">
      <c r="A51" s="8" t="s">
        <v>967</v>
      </c>
      <c r="B51" s="11" t="str">
        <f>HYPERLINK("[Updated SCRtablesfrontback 12_02_2015.xlsx]'Back(Sources)'!B51","Yes")</f>
        <v>Yes</v>
      </c>
      <c r="C51" s="11" t="str">
        <f>HYPERLINK("[Updated SCRtablesfrontback 12_02_2015.xlsx]'Back(Sources)'!C51","Secretary of State")</f>
        <v>Secretary of State</v>
      </c>
      <c r="D51" s="11" t="str">
        <f>HYPERLINK("[Updated SCRtablesfrontback 12_02_2015.xlsx]'Back(Sources)'!D51","No")</f>
        <v>No</v>
      </c>
      <c r="E51" s="11" t="str">
        <f>HYPERLINK("[Updated SCRtablesfrontback 12_02_2015.xlsx]'Back(Sources)'!E51","No")</f>
        <v>No</v>
      </c>
      <c r="F51" s="11" t="str">
        <f>HYPERLINK("[Updated SCRtablesfrontback 12_02_2015.xlsx]'Back(Sources)'!F51","No")</f>
        <v>No</v>
      </c>
      <c r="G51" s="11" t="str">
        <f>HYPERLINK("[Updated SCRtablesfrontback 12_02_2015.xlsx]'Back(Sources)'!G51","Yes")</f>
        <v>Yes</v>
      </c>
      <c r="H51" s="11" t="str">
        <f>HYPERLINK("[Updated SCRtablesfrontback 12_02_2015.xlsx]'Back(Sources)'!H51","No")</f>
        <v>No</v>
      </c>
      <c r="I51" s="11" t="str">
        <f>HYPERLINK("[Updated SCRtablesfrontback 12_02_2015.xlsx]'Back(Sources)'!I51","Yes")</f>
        <v>Yes</v>
      </c>
      <c r="J51" s="11" t="str">
        <f>HYPERLINK("[Updated SCRtablesfrontback 12_02_2015.xlsx]'Back(Sources)'!J51","No")</f>
        <v>No</v>
      </c>
      <c r="K51" s="11" t="str">
        <f>HYPERLINK("[Updated SCRtablesfrontback 12_02_2015.xlsx]'Back(Sources)'!K51","Yes")</f>
        <v>Yes</v>
      </c>
      <c r="L51" s="11" t="str">
        <f>HYPERLINK("[Updated SCRtablesfrontback 12_02_2015.xlsx]'Back(Sources)'!L51","Yes")</f>
        <v>Yes</v>
      </c>
      <c r="M51" s="11" t="str">
        <f>HYPERLINK("[Updated SCRtablesfrontback 12_02_2015.xlsx]'Back(Sources)'!M51","Yes")</f>
        <v>Yes</v>
      </c>
      <c r="N51" s="11" t="str">
        <f>HYPERLINK("[Updated SCRtablesfrontback 12_02_2015.xlsx]'Back(Sources)'!L51","No")</f>
        <v>No</v>
      </c>
      <c r="O51" s="11" t="str">
        <f>HYPERLINK("[Updated SCRtablesfrontback 12_02_2015.xlsx]'Back(Sources)'!O51","Yes")</f>
        <v>Yes</v>
      </c>
      <c r="P51" s="11" t="str">
        <f>HYPERLINK("[Updated SCRtablesfrontback 12_02_2015.xlsx]'Back(Sources)'!P51","No")</f>
        <v>No</v>
      </c>
      <c r="Q51" s="11" t="str">
        <f>HYPERLINK("[Updated SCRtablesfrontback 12_02_2015.xlsx]'Back(Sources)'!Q51","N/A")</f>
        <v>N/A</v>
      </c>
      <c r="R51" s="11" t="str">
        <f>HYPERLINK("[Updated SCRtablesfrontback 12_02_2015.xlsx]'Back(Sources)'!R51","N/A")</f>
        <v>N/A</v>
      </c>
      <c r="S51" s="11" t="str">
        <f>HYPERLINK("[Updated SCRtablesfrontback 12_02_2015.xlsx]'Back(Sources)'!S51","N/A")</f>
        <v>N/A</v>
      </c>
      <c r="T51" s="11" t="str">
        <f>HYPERLINK("[Updated SCRtablesfrontback 12_02_2015.xlsx]'Back(Sources)'!T51","Yes")</f>
        <v>Yes</v>
      </c>
      <c r="U51" s="11" t="str">
        <f>HYPERLINK("[Updated SCRtablesfrontback 12_02_2015.xlsx]'Back(Sources)'!U51","$500,000")</f>
        <v>$500,000</v>
      </c>
      <c r="V51" s="11" t="str">
        <f>HYPERLINK("[Updated SCRtablesfrontback 12_02_2015.xlsx]'Back(Sources)'!V51","Yes")</f>
        <v>Yes</v>
      </c>
      <c r="W51" s="11" t="str">
        <f>HYPERLINK("[Updated SCRtablesfrontback 12_02_2015.xlsx]'Back(Sources)'!W51","Yes")</f>
        <v>Yes</v>
      </c>
      <c r="X51" s="11" t="str">
        <f>HYPERLINK("[Updated SCRtablesfrontback 12_02_2015.xlsx]'Back(Sources)'!X51","Yes")</f>
        <v>Yes</v>
      </c>
      <c r="Y51" s="11" t="str">
        <f>HYPERLINK("[Updated SCRtablesfrontback 12_02_2015.xlsx]'Back(Sources)'!Y51","Yes")</f>
        <v>Yes</v>
      </c>
      <c r="Z51" s="11" t="str">
        <f>HYPERLINK("[Updated SCRtablesfrontback 12_02_2015.xlsx]'Back(Sources)'!Z51","No")</f>
        <v>No</v>
      </c>
      <c r="AA51" s="11" t="str">
        <f>HYPERLINK("[Updated SCRtablesfrontback 12_02_2015.xlsx]'Back(Sources)'!AA51","Yes")</f>
        <v>Yes</v>
      </c>
      <c r="AB51" s="11" t="str">
        <f>HYPERLINK("[Updated SCRtablesfrontback 12_02_2015.xlsx]'Back(Sources)'!AB51","No")</f>
        <v>No</v>
      </c>
      <c r="AC51" s="11" t="str">
        <f>HYPERLINK("[Updated SCRtablesfrontback 12_02_2015.xlsx]'Back(Sources)'!AC51","No")</f>
        <v>No</v>
      </c>
      <c r="AD51" s="11" t="str">
        <f>HYPERLINK("[Updated SCRtablesfrontback 12_02_2015.xlsx]'Back(Sources)'!AD51","No")</f>
        <v>No</v>
      </c>
      <c r="AE51" s="11" t="str">
        <f>HYPERLINK("[Updated SCRtablesfrontback 12_02_2015.xlsx]'Back(Sources)'!AE51","No")</f>
        <v>No</v>
      </c>
      <c r="AF51" s="11" t="str">
        <f>HYPERLINK("[Updated SCRtablesfrontback 12_02_2015.xlsx]'Back(Sources)'!AF51","No")</f>
        <v>No</v>
      </c>
      <c r="AG51" s="11" t="str">
        <f>HYPERLINK("[Updated SCRtablesfrontback 12_02_2015.xlsx]'Back(Sources)'!AG51","No")</f>
        <v>No</v>
      </c>
      <c r="AH51" s="11" t="str">
        <f>HYPERLINK("[Updated SCRtablesfrontback 12_02_2015.xlsx]'Back(Sources)'!AH51","Yes")</f>
        <v>Yes</v>
      </c>
      <c r="AI51" s="11" t="str">
        <f>HYPERLINK("[Updated SCRtablesfrontback 12_02_2015.xlsx]'Back(Sources)'!AI51","Yes")</f>
        <v>Yes</v>
      </c>
      <c r="AJ51" s="11" t="str">
        <f>HYPERLINK("[Updated SCRtablesfrontback 12_02_2015.xlsx]'Back(Sources)'!AJ51","No")</f>
        <v>No</v>
      </c>
      <c r="AK51" s="14" t="s">
        <v>278</v>
      </c>
      <c r="AL51" s="11" t="str">
        <f>HYPERLINK("[Updated SCRtablesfrontback 12_02_2015.xlsx]'Back(Sources)'!AL51","Yes")</f>
        <v>Yes</v>
      </c>
      <c r="AM51" s="11" t="str">
        <f>HYPERLINK("[Updated SCRtablesfrontback 12_02_2015.xlsx]'Back(Sources)'!AM51","Yes")</f>
        <v>Yes</v>
      </c>
      <c r="AN51" s="78" t="s">
        <v>278</v>
      </c>
      <c r="AO51" s="79" t="s">
        <v>278</v>
      </c>
      <c r="AP51" s="79" t="s">
        <v>51</v>
      </c>
      <c r="AQ51" s="79" t="s">
        <v>51</v>
      </c>
      <c r="AR51" s="79" t="s">
        <v>278</v>
      </c>
      <c r="AS51" s="79" t="s">
        <v>278</v>
      </c>
      <c r="AT51" s="79" t="s">
        <v>51</v>
      </c>
      <c r="AU51" s="79" t="s">
        <v>278</v>
      </c>
      <c r="AV51" s="79" t="s">
        <v>278</v>
      </c>
    </row>
    <row r="52" spans="1:48">
      <c r="A52" s="8" t="s">
        <v>986</v>
      </c>
      <c r="B52" s="11" t="str">
        <f>HYPERLINK("[Updated SCRtablesfrontback 12_02_2015.xlsx]'Back(Sources)'!B52","Yes")</f>
        <v>Yes</v>
      </c>
      <c r="C52" s="11" t="str">
        <f>HYPERLINK("[Updated SCRtablesfrontback 12_02_2015.xlsx]'Back(Sources)'!C52","Department of Financial Institutions")</f>
        <v>Department of Financial Institutions</v>
      </c>
      <c r="D52" s="11" t="str">
        <f>HYPERLINK("[Updated SCRtablesfrontback 12_02_2015.xlsx]'Back(Sources)'!D52","No")</f>
        <v>No</v>
      </c>
      <c r="E52" s="11" t="str">
        <f>HYPERLINK("[Updated SCRtablesfrontback 12_02_2015.xlsx]'Back(Sources)'!E52","No")</f>
        <v>No</v>
      </c>
      <c r="F52" s="11" t="str">
        <f>HYPERLINK("[Updated SCRtablesfrontback 12_02_2015.xlsx]'Back(Sources)'!F52","No")</f>
        <v>No</v>
      </c>
      <c r="G52" s="11" t="str">
        <f>HYPERLINK("[Updated SCRtablesfrontback 12_02_2015.xlsx]'Back(Sources)'!G52","Yes")</f>
        <v>Yes</v>
      </c>
      <c r="H52" s="11" t="str">
        <f>HYPERLINK("[Updated SCRtablesfrontback 12_02_2015.xlsx]'Back(Sources)'!H52","No")</f>
        <v>No</v>
      </c>
      <c r="I52" s="11" t="str">
        <f>HYPERLINK("[Updated SCRtablesfrontback 12_02_2015.xlsx]'Back(Sources)'!I52","Yes")</f>
        <v>Yes</v>
      </c>
      <c r="J52" s="11" t="str">
        <f>HYPERLINK("[Updated SCRtablesfrontback 12_02_2015.xlsx]'Back(Sources)'!J52","No")</f>
        <v>No</v>
      </c>
      <c r="K52" s="11" t="str">
        <f>HYPERLINK("[Updated SCRtablesfrontback 12_02_2015.xlsx]'Back(Sources)'!K52","Yes")</f>
        <v>Yes</v>
      </c>
      <c r="L52" s="11" t="str">
        <f>HYPERLINK("[Updated SCRtablesfrontback 12_02_2015.xlsx]'Back(Sources)'!L52","Yes")</f>
        <v>Yes</v>
      </c>
      <c r="M52" s="11" t="str">
        <f>HYPERLINK("[Updated SCRtablesfrontback 12_02_2015.xlsx]'Back(Sources)'!M52","Yes")</f>
        <v>Yes</v>
      </c>
      <c r="N52" s="11" t="str">
        <f>HYPERLINK("[Updated SCRtablesfrontback 12_02_2015.xlsx]'Back(Sources)'!L52","No")</f>
        <v>No</v>
      </c>
      <c r="O52" s="11" t="str">
        <f>HYPERLINK("[Updated SCRtablesfrontback 12_02_2015.xlsx]'Back(Sources)'!O52","Yes")</f>
        <v>Yes</v>
      </c>
      <c r="P52" s="11" t="str">
        <f>HYPERLINK("[Updated SCRtablesfrontback 12_02_2015.xlsx]'Back(Sources)'!P52","Yes")</f>
        <v>Yes</v>
      </c>
      <c r="Q52" s="11" t="str">
        <f>HYPERLINK("[Updated SCRtablesfrontback 12_02_2015.xlsx]'Back(Sources)'!Q52","No")</f>
        <v>No</v>
      </c>
      <c r="R52" s="11" t="str">
        <f>HYPERLINK("[Updated SCRtablesfrontback 12_02_2015.xlsx]'Back(Sources)'!R52","Yes")</f>
        <v>Yes</v>
      </c>
      <c r="S52" s="11" t="str">
        <f>HYPERLINK("[Updated SCRtablesfrontback 12_02_2015.xlsx]'Back(Sources)'!S52","Yes")</f>
        <v>Yes</v>
      </c>
      <c r="T52" s="11" t="str">
        <f>HYPERLINK("[Updated SCRtablesfrontback 12_02_2015.xlsx]'Back(Sources)'!T52","Yes")</f>
        <v>Yes</v>
      </c>
      <c r="U52" s="11" t="str">
        <f>HYPERLINK("[Updated SCRtablesfrontback 12_02_2015.xlsx]'Back(Sources)'!U52","$500,000")</f>
        <v>$500,000</v>
      </c>
      <c r="V52" s="11" t="str">
        <f>HYPERLINK("[Updated SCRtablesfrontback 12_02_2015.xlsx]'Back(Sources)'!V52","Yes")</f>
        <v>Yes</v>
      </c>
      <c r="W52" s="11" t="str">
        <f>HYPERLINK("[Updated SCRtablesfrontback 12_02_2015.xlsx]'Back(Sources)'!W52","Yes")</f>
        <v>Yes</v>
      </c>
      <c r="X52" s="11" t="str">
        <f>HYPERLINK("[Updated SCRtablesfrontback 12_02_2015.xlsx]'Back(Sources)'!X52","Yes")</f>
        <v>Yes</v>
      </c>
      <c r="Y52" s="11" t="str">
        <f>HYPERLINK("[Updated SCRtablesfrontback 12_02_2015.xlsx]'Back(Sources)'!Y52","Yes")</f>
        <v>Yes</v>
      </c>
      <c r="Z52" s="11" t="str">
        <f>HYPERLINK("[Updated SCRtablesfrontback 12_02_2015.xlsx]'Back(Sources)'!Z52","Yes")</f>
        <v>Yes</v>
      </c>
      <c r="AA52" s="11" t="str">
        <f>HYPERLINK("[Updated SCRtablesfrontback 12_02_2015.xlsx]'Back(Sources)'!AA52","No")</f>
        <v>No</v>
      </c>
      <c r="AB52" s="11" t="str">
        <f>HYPERLINK("[Updated SCRtablesfrontback 12_02_2015.xlsx]'Back(Sources)'!AB52","Yes")</f>
        <v>Yes</v>
      </c>
      <c r="AC52" s="11" t="str">
        <f>HYPERLINK("[Updated SCRtablesfrontback 12_02_2015.xlsx]'Back(Sources)'!AC52","No")</f>
        <v>No</v>
      </c>
      <c r="AD52" s="11" t="str">
        <f>HYPERLINK("[Updated SCRtablesfrontback 12_02_2015.xlsx]'Back(Sources)'!AD52","No")</f>
        <v>No</v>
      </c>
      <c r="AE52" s="11" t="str">
        <f>HYPERLINK("[Updated SCRtablesfrontback 12_02_2015.xlsx]'Back(Sources)'!AE52","No")</f>
        <v>No</v>
      </c>
      <c r="AF52" s="11" t="str">
        <f>HYPERLINK("[Updated SCRtablesfrontback 12_02_2015.xlsx]'Back(Sources)'!AF52","No")</f>
        <v>No</v>
      </c>
      <c r="AG52" s="11" t="str">
        <f>HYPERLINK("[Updated SCRtablesfrontback 12_02_2015.xlsx]'Back(Sources)'!AG52","Yes")</f>
        <v>Yes</v>
      </c>
      <c r="AH52" s="11" t="str">
        <f>HYPERLINK("[Updated SCRtablesfrontback 12_02_2015.xlsx]'Back(Sources)'!AH52","Yes")</f>
        <v>Yes</v>
      </c>
      <c r="AI52" s="11" t="str">
        <f>HYPERLINK("[Updated SCRtablesfrontback 12_02_2015.xlsx]'Back(Sources)'!AI52","Yes")</f>
        <v>Yes</v>
      </c>
      <c r="AJ52" s="11" t="str">
        <f>HYPERLINK("[Updated SCRtablesfrontback 12_02_2015.xlsx]'Back(Sources)'!AJ52","Yes")</f>
        <v>Yes</v>
      </c>
      <c r="AK52" s="14" t="s">
        <v>278</v>
      </c>
      <c r="AL52" s="11" t="str">
        <f>HYPERLINK("[Updated SCRtablesfrontback 12_02_2015.xlsx]'Back(Sources)'!AL52","Yes")</f>
        <v>Yes</v>
      </c>
      <c r="AM52" s="11" t="str">
        <f>HYPERLINK("[Updated SCRtablesfrontback 12_02_2015.xlsx]'Back(Sources)'!AM52","Yes")</f>
        <v>Yes</v>
      </c>
      <c r="AN52" s="78" t="s">
        <v>278</v>
      </c>
      <c r="AO52" s="79" t="s">
        <v>278</v>
      </c>
      <c r="AP52" s="79" t="s">
        <v>51</v>
      </c>
      <c r="AQ52" s="79" t="s">
        <v>278</v>
      </c>
      <c r="AR52" s="79" t="s">
        <v>278</v>
      </c>
      <c r="AS52" s="79" t="s">
        <v>278</v>
      </c>
      <c r="AT52" s="79" t="s">
        <v>278</v>
      </c>
      <c r="AU52" s="79" t="s">
        <v>278</v>
      </c>
      <c r="AV52" s="79" t="s">
        <v>278</v>
      </c>
    </row>
    <row r="53" spans="1:48">
      <c r="A53" s="8" t="s">
        <v>1009</v>
      </c>
      <c r="B53" s="11" t="str">
        <f>HYPERLINK("[Updated SCRtablesfrontback 12_02_2015.xlsx]'Back(Sources)'!B53","No")</f>
        <v>No</v>
      </c>
      <c r="C53" s="12"/>
      <c r="D53" s="11" t="str">
        <f>HYPERLINK("[Updated SCRtablesfrontback 12_02_2015.xlsx]'Back(Sources)'!D53","Yes")</f>
        <v>Yes</v>
      </c>
      <c r="E53" s="11" t="str">
        <f>HYPERLINK("[Updated SCRtablesfrontback 12_02_2015.xlsx]'Back(Sources)'!E53","Yes")</f>
        <v>Yes</v>
      </c>
      <c r="F53" s="11" t="str">
        <f>HYPERLINK("[Updated SCRtablesfrontback 12_02_2015.xlsx]'Back(Sources)'!F53","Yes")</f>
        <v>Yes</v>
      </c>
      <c r="G53" s="11" t="str">
        <f>HYPERLINK("[Updated SCRtablesfrontback 12_02_2015.xlsx]'Back(Sources)'!G53","Yes")</f>
        <v>Yes</v>
      </c>
      <c r="H53" s="11" t="str">
        <f>HYPERLINK("[Updated SCRtablesfrontback 12_02_2015.xlsx]'Back(Sources)'!H53","No")</f>
        <v>No</v>
      </c>
      <c r="I53" s="11" t="str">
        <f>HYPERLINK("[Updated SCRtablesfrontback 12_02_2015.xlsx]'Back(Sources)'!I53","Yes")</f>
        <v>Yes</v>
      </c>
      <c r="J53" s="11" t="str">
        <f>HYPERLINK("[Updated SCRtablesfrontback 12_02_2015.xlsx]'Back(Sources)'!J53","Yes")</f>
        <v>Yes</v>
      </c>
      <c r="K53" s="11" t="str">
        <f>HYPERLINK("[Updated SCRtablesfrontback 12_02_2015.xlsx]'Back(Sources)'!K53","Yes")</f>
        <v>Yes</v>
      </c>
      <c r="L53" s="11" t="str">
        <f>HYPERLINK("[Updated SCRtablesfrontback 12_02_2015.xlsx]'Back(Sources)'!L53","Yes")</f>
        <v>Yes</v>
      </c>
      <c r="M53" s="11" t="str">
        <f>HYPERLINK("[Updated SCRtablesfrontback 12_02_2015.xlsx]'Back(Sources)'!M53","Yes")</f>
        <v>Yes</v>
      </c>
      <c r="N53" s="11" t="str">
        <f>HYPERLINK("[Updated SCRtablesfrontback 12_02_2015.xlsx]'Back(Sources)'!L53","Yes")</f>
        <v>Yes</v>
      </c>
      <c r="O53" s="11" t="str">
        <f>HYPERLINK("[Updated SCRtablesfrontback 12_02_2015.xlsx]'Back(Sources)'!O53","Yes")</f>
        <v>Yes</v>
      </c>
      <c r="P53" s="11" t="str">
        <f>HYPERLINK("[Updated SCRtablesfrontback 12_02_2015.xlsx]'Back(Sources)'!P53","No")</f>
        <v>No</v>
      </c>
      <c r="Q53" s="11" t="str">
        <f>HYPERLINK("[Updated SCRtablesfrontback 12_02_2015.xlsx]'Back(Sources)'!Q53","N/A")</f>
        <v>N/A</v>
      </c>
      <c r="R53" s="11" t="str">
        <f>HYPERLINK("[Updated SCRtablesfrontback 12_02_2015.xlsx]'Back(Sources)'!R53","N/A")</f>
        <v>N/A</v>
      </c>
      <c r="S53" s="11" t="str">
        <f>HYPERLINK("[Updated SCRtablesfrontback 12_02_2015.xlsx]'Back(Sources)'!S53","N/A")</f>
        <v>N/A</v>
      </c>
      <c r="T53" s="11" t="str">
        <f>HYPERLINK("[Updated SCRtablesfrontback 12_02_2015.xlsx]'Back(Sources)'!T53","No")</f>
        <v>No</v>
      </c>
      <c r="U53" s="13" t="s">
        <v>58</v>
      </c>
      <c r="V53" s="11" t="str">
        <f>HYPERLINK("[Updated SCRtablesfrontback 12_02_2015.xlsx]'Back(Sources)'!V53","None")</f>
        <v>None</v>
      </c>
      <c r="W53" s="11" t="str">
        <f>HYPERLINK("[Updated SCRtablesfrontback 12_02_2015.xlsx]'Back(Sources)'!W53","N/A")</f>
        <v>N/A</v>
      </c>
      <c r="X53" s="11" t="str">
        <f>HYPERLINK("[Updated SCRtablesfrontback 12_02_2015.xlsx]'Back(Sources)'!X53","N/A")</f>
        <v>N/A</v>
      </c>
      <c r="Y53" s="11" t="str">
        <f>HYPERLINK("[Updated SCRtablesfrontback 12_02_2015.xlsx]'Back(Sources)'!Y53","N/A")</f>
        <v>N/A</v>
      </c>
      <c r="Z53" s="11" t="str">
        <f>HYPERLINK("[Updated SCRtablesfrontback 12_02_2015.xlsx]'Back(Sources)'!Z53","N/A")</f>
        <v>N/A</v>
      </c>
      <c r="AA53" s="11" t="str">
        <f>HYPERLINK("[Updated SCRtablesfrontback 12_02_2015.xlsx]'Back(Sources)'!AA53","N/A")</f>
        <v>N/A</v>
      </c>
      <c r="AB53" s="11" t="str">
        <f>HYPERLINK("[Updated SCRtablesfrontback 12_02_2015.xlsx]'Back(Sources)'!AB53","N/A")</f>
        <v>N/A</v>
      </c>
      <c r="AC53" s="11" t="str">
        <f>HYPERLINK("[Updated SCRtablesfrontback 12_02_2015.xlsx]'Back(Sources)'!AC53","N/A")</f>
        <v>N/A</v>
      </c>
      <c r="AD53" s="11" t="str">
        <f>HYPERLINK("[Updated SCRtablesfrontback 12_02_2015.xlsx]'Back(Sources)'!AD53","N/A")</f>
        <v>N/A</v>
      </c>
      <c r="AE53" s="11" t="str">
        <f>HYPERLINK("[Updated SCRtablesfrontback 12_02_2015.xlsx]'Back(Sources)'!AE53","N/A")</f>
        <v>N/A</v>
      </c>
      <c r="AF53" s="11" t="str">
        <f>HYPERLINK("[Updated SCRtablesfrontback 12_02_2015.xlsx]'Back(Sources)'!AF53","N/A")</f>
        <v>N/A</v>
      </c>
      <c r="AG53" s="11" t="str">
        <f>HYPERLINK("[Updated SCRtablesfrontback 12_02_2015.xlsx]'Back(Sources)'!AG53","N/A")</f>
        <v>N/A</v>
      </c>
      <c r="AH53" s="11" t="str">
        <f>HYPERLINK("[Updated SCRtablesfrontback 12_02_2015.xlsx]'Back(Sources)'!AH53","N/A")</f>
        <v>N/A</v>
      </c>
      <c r="AI53" s="11" t="str">
        <f>HYPERLINK("[Updated SCRtablesfrontback 12_02_2015.xlsx]'Back(Sources)'!AI53","N/A")</f>
        <v>N/A</v>
      </c>
      <c r="AJ53" s="11" t="str">
        <f>HYPERLINK("[Updated SCRtablesfrontback 12_02_2015.xlsx]'Back(Sources)'!AJ53","N/A")</f>
        <v>N/A</v>
      </c>
      <c r="AK53" s="14" t="s">
        <v>58</v>
      </c>
      <c r="AL53" s="11" t="str">
        <f>HYPERLINK("[Updated SCRtablesfrontback 12_02_2015.xlsx]'Back(Sources)'!AL53","Yes")</f>
        <v>Yes</v>
      </c>
      <c r="AM53" s="11" t="str">
        <f>HYPERLINK("[Updated SCRtablesfrontback 12_02_2015.xlsx]'Back(Sources)'!AM53","Yes")</f>
        <v>Yes</v>
      </c>
      <c r="AN53" s="78" t="s">
        <v>51</v>
      </c>
      <c r="AO53" s="79" t="s">
        <v>51</v>
      </c>
      <c r="AP53" s="79" t="s">
        <v>51</v>
      </c>
      <c r="AQ53" s="79" t="s">
        <v>51</v>
      </c>
      <c r="AR53" s="79" t="s">
        <v>51</v>
      </c>
      <c r="AS53" s="79" t="s">
        <v>51</v>
      </c>
      <c r="AT53" s="79" t="s">
        <v>51</v>
      </c>
      <c r="AU53" s="79" t="s">
        <v>51</v>
      </c>
      <c r="AV53" s="79" t="s">
        <v>51</v>
      </c>
    </row>
    <row r="54" spans="1:48">
      <c r="A54" s="8" t="s">
        <v>1022</v>
      </c>
      <c r="B54" s="11" t="str">
        <f>HYPERLINK("[Updated SCRtablesfrontback 12_02_2015.xlsx]'Back(Sources)'!B54","No")</f>
        <v>No</v>
      </c>
      <c r="C54" s="12"/>
      <c r="D54" s="11" t="str">
        <f>HYPERLINK("[Updated SCRtablesfrontback 12_02_2015.xlsx]'Back(Sources)'!D54","No")</f>
        <v>No</v>
      </c>
      <c r="E54" s="14" t="s">
        <v>278</v>
      </c>
      <c r="F54" s="14" t="s">
        <v>51</v>
      </c>
      <c r="G54" s="14" t="s">
        <v>278</v>
      </c>
      <c r="H54" s="14" t="s">
        <v>51</v>
      </c>
      <c r="I54" s="14" t="s">
        <v>278</v>
      </c>
      <c r="J54" s="14" t="s">
        <v>51</v>
      </c>
      <c r="K54" s="14" t="s">
        <v>278</v>
      </c>
      <c r="L54" s="14" t="s">
        <v>51</v>
      </c>
      <c r="M54" s="14" t="s">
        <v>51</v>
      </c>
      <c r="N54" s="14" t="s">
        <v>51</v>
      </c>
      <c r="O54" s="14" t="s">
        <v>278</v>
      </c>
      <c r="P54" s="14" t="s">
        <v>51</v>
      </c>
      <c r="Q54" s="14" t="s">
        <v>58</v>
      </c>
      <c r="R54" s="14" t="s">
        <v>58</v>
      </c>
      <c r="S54" s="14" t="s">
        <v>58</v>
      </c>
      <c r="T54" s="13" t="s">
        <v>51</v>
      </c>
      <c r="U54" s="13" t="s">
        <v>58</v>
      </c>
      <c r="V54" s="14" t="s">
        <v>1080</v>
      </c>
      <c r="W54" s="14" t="s">
        <v>58</v>
      </c>
      <c r="X54" s="14" t="s">
        <v>58</v>
      </c>
      <c r="Y54" s="14" t="s">
        <v>58</v>
      </c>
      <c r="Z54" s="14" t="s">
        <v>58</v>
      </c>
      <c r="AA54" s="14" t="s">
        <v>58</v>
      </c>
      <c r="AB54" s="14" t="s">
        <v>58</v>
      </c>
      <c r="AC54" s="14" t="s">
        <v>58</v>
      </c>
      <c r="AD54" s="14" t="s">
        <v>58</v>
      </c>
      <c r="AE54" s="14" t="s">
        <v>58</v>
      </c>
      <c r="AF54" s="14" t="s">
        <v>58</v>
      </c>
      <c r="AG54" s="14" t="s">
        <v>58</v>
      </c>
      <c r="AH54" s="14" t="s">
        <v>58</v>
      </c>
      <c r="AI54" s="14" t="s">
        <v>58</v>
      </c>
      <c r="AJ54" s="14" t="s">
        <v>58</v>
      </c>
      <c r="AK54" s="14" t="s">
        <v>58</v>
      </c>
      <c r="AL54" s="13" t="s">
        <v>51</v>
      </c>
      <c r="AM54" s="13" t="s">
        <v>51</v>
      </c>
      <c r="AN54" s="27"/>
      <c r="AO54" s="28"/>
      <c r="AP54" s="28"/>
      <c r="AQ54" s="29"/>
      <c r="AR54" s="29"/>
      <c r="AS54" s="29"/>
      <c r="AT54" s="29"/>
      <c r="AU54" s="29"/>
      <c r="AV54" s="80"/>
    </row>
    <row r="55" spans="1:48">
      <c r="A55" s="8" t="s">
        <v>1029</v>
      </c>
      <c r="B55" s="11" t="str">
        <f>HYPERLINK("[Updated SCRtablesfrontback 12_02_2015.xlsx]'Back(Sources)'!B55","No")</f>
        <v>No</v>
      </c>
      <c r="C55" s="13"/>
      <c r="D55" s="11" t="str">
        <f>HYPERLINK("[Updated SCRtablesfrontback 12_02_2015.xlsx]'Back(Sources)'!D55","No")</f>
        <v>No</v>
      </c>
      <c r="E55" s="11" t="str">
        <f>HYPERLINK("[Updated SCRtablesfrontback 12_02_2015.xlsx]'Back(Sources)'!E55","No")</f>
        <v>No</v>
      </c>
      <c r="F55" s="11" t="str">
        <f>HYPERLINK("[Updated SCRtablesfrontback 12_02_2015.xlsx]'Back(Sources)'!F55","No")</f>
        <v>No</v>
      </c>
      <c r="G55" s="11" t="str">
        <f>HYPERLINK("[Updated SCRtablesfrontback 12_02_2015.xlsx]'Back(Sources)'!G55","Yes")</f>
        <v>Yes</v>
      </c>
      <c r="H55" s="11" t="str">
        <f>HYPERLINK("[Updated SCRtablesfrontback 12_02_2015.xlsx]'Back(Sources)'!H55","No")</f>
        <v>No</v>
      </c>
      <c r="I55" s="11" t="str">
        <f>HYPERLINK("[Updated SCRtablesfrontback 12_02_2015.xlsx]'Back(Sources)'!I55","Yes")</f>
        <v>Yes</v>
      </c>
      <c r="J55" s="11" t="str">
        <f>HYPERLINK("[Updated SCRtablesfrontback 12_02_2015.xlsx]'Back(Sources)'!J55","No")</f>
        <v>No</v>
      </c>
      <c r="K55" s="11" t="str">
        <f>HYPERLINK("[Updated SCRtablesfrontback 12_02_2015.xlsx]'Back(Sources)'!K55","Yes")</f>
        <v>Yes</v>
      </c>
      <c r="L55" s="14" t="s">
        <v>51</v>
      </c>
      <c r="M55" s="11" t="str">
        <f>HYPERLINK("[Updated SCRtablesfrontback 12_02_2015.xlsx]'Back(Sources)'!M55","Yes")</f>
        <v>Yes</v>
      </c>
      <c r="N55" s="11" t="str">
        <f>HYPERLINK("[Updated SCRtablesfrontback 12_02_2015.xlsx]'Back(Sources)'!L55","N/A")</f>
        <v>N/A</v>
      </c>
      <c r="O55" s="11" t="str">
        <f>HYPERLINK("[Updated SCRtablesfrontback 12_02_2015.xlsx]'Back(Sources)'!O55","N/A")</f>
        <v>N/A</v>
      </c>
      <c r="P55" s="14" t="s">
        <v>51</v>
      </c>
      <c r="Q55" s="14" t="s">
        <v>58</v>
      </c>
      <c r="R55" s="14" t="s">
        <v>58</v>
      </c>
      <c r="S55" s="14" t="s">
        <v>58</v>
      </c>
      <c r="T55" s="13" t="s">
        <v>278</v>
      </c>
      <c r="U55" s="13" t="s">
        <v>1037</v>
      </c>
      <c r="V55" s="14" t="s">
        <v>278</v>
      </c>
      <c r="W55" s="14" t="s">
        <v>278</v>
      </c>
      <c r="X55" s="14" t="s">
        <v>51</v>
      </c>
      <c r="Y55" s="14" t="s">
        <v>51</v>
      </c>
      <c r="Z55" s="14" t="s">
        <v>51</v>
      </c>
      <c r="AA55" s="14" t="s">
        <v>51</v>
      </c>
      <c r="AB55" s="14" t="s">
        <v>51</v>
      </c>
      <c r="AC55" s="14" t="s">
        <v>51</v>
      </c>
      <c r="AD55" s="14" t="s">
        <v>51</v>
      </c>
      <c r="AE55" s="14" t="s">
        <v>51</v>
      </c>
      <c r="AF55" s="14" t="s">
        <v>51</v>
      </c>
      <c r="AG55" s="14" t="s">
        <v>51</v>
      </c>
      <c r="AH55" s="14" t="s">
        <v>51</v>
      </c>
      <c r="AI55" s="14" t="s">
        <v>51</v>
      </c>
      <c r="AJ55" s="14" t="s">
        <v>51</v>
      </c>
      <c r="AK55" s="14" t="s">
        <v>58</v>
      </c>
      <c r="AL55" s="13" t="s">
        <v>278</v>
      </c>
      <c r="AM55" s="13" t="s">
        <v>51</v>
      </c>
      <c r="AN55" s="27"/>
      <c r="AO55" s="28"/>
      <c r="AP55" s="28"/>
      <c r="AQ55" s="29"/>
      <c r="AR55" s="29"/>
      <c r="AS55" s="29"/>
      <c r="AT55" s="29"/>
      <c r="AU55" s="29"/>
      <c r="AV55" s="80"/>
    </row>
    <row r="56" spans="1:48" ht="30" customHeight="1">
      <c r="A56" s="8" t="s">
        <v>1041</v>
      </c>
      <c r="B56" s="11" t="str">
        <f>HYPERLINK("[Updated SCRtablesfrontback 12_02_2015.xlsx]'Back(Sources)'!B56","No")</f>
        <v>No</v>
      </c>
      <c r="C56" s="12"/>
      <c r="D56" s="14" t="s">
        <v>51</v>
      </c>
      <c r="E56" s="14" t="s">
        <v>51</v>
      </c>
      <c r="F56" s="14" t="s">
        <v>51</v>
      </c>
      <c r="G56" s="14" t="s">
        <v>278</v>
      </c>
      <c r="H56" s="14" t="s">
        <v>51</v>
      </c>
      <c r="I56" s="14" t="s">
        <v>278</v>
      </c>
      <c r="J56" s="14" t="s">
        <v>51</v>
      </c>
      <c r="K56" s="14" t="s">
        <v>278</v>
      </c>
      <c r="L56" s="14" t="s">
        <v>278</v>
      </c>
      <c r="M56" s="14" t="s">
        <v>278</v>
      </c>
      <c r="N56" s="14" t="s">
        <v>51</v>
      </c>
      <c r="O56" s="14" t="s">
        <v>278</v>
      </c>
      <c r="P56" s="14" t="s">
        <v>51</v>
      </c>
      <c r="Q56" s="14" t="s">
        <v>58</v>
      </c>
      <c r="R56" s="14" t="s">
        <v>58</v>
      </c>
      <c r="S56" s="14" t="s">
        <v>58</v>
      </c>
      <c r="T56" s="13" t="s">
        <v>51</v>
      </c>
      <c r="U56" s="13" t="s">
        <v>58</v>
      </c>
      <c r="V56" s="14" t="s">
        <v>1080</v>
      </c>
      <c r="W56" s="14" t="s">
        <v>58</v>
      </c>
      <c r="X56" s="14" t="s">
        <v>58</v>
      </c>
      <c r="Y56" s="14" t="s">
        <v>58</v>
      </c>
      <c r="Z56" s="14" t="s">
        <v>58</v>
      </c>
      <c r="AA56" s="14" t="s">
        <v>58</v>
      </c>
      <c r="AB56" s="14" t="s">
        <v>58</v>
      </c>
      <c r="AC56" s="14" t="s">
        <v>58</v>
      </c>
      <c r="AD56" s="14" t="s">
        <v>58</v>
      </c>
      <c r="AE56" s="14" t="s">
        <v>58</v>
      </c>
      <c r="AF56" s="14" t="s">
        <v>58</v>
      </c>
      <c r="AG56" s="14" t="s">
        <v>58</v>
      </c>
      <c r="AH56" s="14" t="s">
        <v>58</v>
      </c>
      <c r="AI56" s="14" t="s">
        <v>58</v>
      </c>
      <c r="AJ56" s="14" t="s">
        <v>58</v>
      </c>
      <c r="AK56" s="14" t="s">
        <v>58</v>
      </c>
      <c r="AL56" s="13" t="s">
        <v>278</v>
      </c>
      <c r="AM56" s="13" t="s">
        <v>51</v>
      </c>
      <c r="AN56" s="27"/>
      <c r="AO56" s="28"/>
      <c r="AP56" s="28"/>
      <c r="AQ56" s="29"/>
      <c r="AR56" s="29"/>
      <c r="AS56" s="29"/>
      <c r="AT56" s="29"/>
      <c r="AU56" s="29"/>
      <c r="AV56" s="80"/>
    </row>
    <row r="57" spans="1:48">
      <c r="A57" s="8" t="s">
        <v>1048</v>
      </c>
      <c r="B57" s="11" t="str">
        <f>HYPERLINK("[Updated SCRtablesfrontback 12_02_2015.xlsx]'Back(Sources)'!B57","No")</f>
        <v>No</v>
      </c>
      <c r="C57" s="12"/>
      <c r="D57" s="11" t="str">
        <f>HYPERLINK("[Updated SCRtablesfrontback 12_02_2015.xlsx]'Back(Sources)'!D57","No")</f>
        <v>No</v>
      </c>
      <c r="E57" s="11" t="str">
        <f>HYPERLINK("[Updated SCRtablesfrontback 12_02_2015.xlsx]'Back(Sources)'!E57","No")</f>
        <v>No</v>
      </c>
      <c r="F57" s="11" t="str">
        <f>HYPERLINK("[Updated SCRtablesfrontback 12_02_2015.xlsx]'Back(Sources)'!F57","No")</f>
        <v>No</v>
      </c>
      <c r="G57" s="11" t="str">
        <f>HYPERLINK("[Updated SCRtablesfrontback 12_02_2015.xlsx]'Back(Sources)'!G57","Yes")</f>
        <v>Yes</v>
      </c>
      <c r="H57" s="11" t="str">
        <f>HYPERLINK("[Updated SCRtablesfrontback 12_02_2015.xlsx]'Back(Sources)'!H57","No")</f>
        <v>No</v>
      </c>
      <c r="I57" s="11" t="str">
        <f>HYPERLINK("[Updated SCRtablesfrontback 12_02_2015.xlsx]'Back(Sources)'!I57","Yes")</f>
        <v>Yes</v>
      </c>
      <c r="J57" s="11" t="str">
        <f>HYPERLINK("[Updated SCRtablesfrontback 12_02_2015.xlsx]'Back(Sources)'!J57","No")</f>
        <v>No</v>
      </c>
      <c r="K57" s="11" t="str">
        <f>HYPERLINK("[Updated SCRtablesfrontback 12_02_2015.xlsx]'Back(Sources)'!K57","Yes")</f>
        <v>Yes</v>
      </c>
      <c r="L57" s="14" t="s">
        <v>51</v>
      </c>
      <c r="M57" s="14" t="s">
        <v>278</v>
      </c>
      <c r="N57" s="14" t="s">
        <v>278</v>
      </c>
      <c r="O57" s="14" t="s">
        <v>278</v>
      </c>
      <c r="P57" s="14" t="s">
        <v>51</v>
      </c>
      <c r="Q57" s="14" t="s">
        <v>58</v>
      </c>
      <c r="R57" s="14" t="s">
        <v>58</v>
      </c>
      <c r="S57" s="14" t="s">
        <v>58</v>
      </c>
      <c r="T57" s="13" t="s">
        <v>51</v>
      </c>
      <c r="U57" s="13" t="s">
        <v>58</v>
      </c>
      <c r="V57" s="14" t="s">
        <v>1080</v>
      </c>
      <c r="W57" s="14" t="s">
        <v>58</v>
      </c>
      <c r="X57" s="14" t="s">
        <v>58</v>
      </c>
      <c r="Y57" s="14" t="s">
        <v>58</v>
      </c>
      <c r="Z57" s="14" t="s">
        <v>58</v>
      </c>
      <c r="AA57" s="14" t="s">
        <v>58</v>
      </c>
      <c r="AB57" s="14" t="s">
        <v>58</v>
      </c>
      <c r="AC57" s="14" t="s">
        <v>58</v>
      </c>
      <c r="AD57" s="14" t="s">
        <v>58</v>
      </c>
      <c r="AE57" s="14" t="s">
        <v>58</v>
      </c>
      <c r="AF57" s="14" t="s">
        <v>58</v>
      </c>
      <c r="AG57" s="14" t="s">
        <v>58</v>
      </c>
      <c r="AH57" s="14" t="s">
        <v>58</v>
      </c>
      <c r="AI57" s="14" t="s">
        <v>58</v>
      </c>
      <c r="AJ57" s="14" t="s">
        <v>58</v>
      </c>
      <c r="AK57" s="14" t="s">
        <v>58</v>
      </c>
      <c r="AL57" s="13" t="s">
        <v>278</v>
      </c>
      <c r="AM57" s="13" t="s">
        <v>278</v>
      </c>
      <c r="AN57" s="27"/>
      <c r="AO57" s="28"/>
      <c r="AP57" s="28"/>
      <c r="AQ57" s="29"/>
      <c r="AR57" s="29"/>
      <c r="AS57" s="29"/>
      <c r="AT57" s="29"/>
      <c r="AU57" s="29"/>
      <c r="AV57" s="80"/>
    </row>
    <row r="58" spans="1:48">
      <c r="A58" s="30" t="s">
        <v>1056</v>
      </c>
      <c r="B58" s="31" t="str">
        <f>HYPERLINK("[Updated SCRtablesfrontback 12_02_2015.xlsx]'Back(Sources)'!B58","No")</f>
        <v>No</v>
      </c>
      <c r="C58" s="32"/>
      <c r="D58" s="31" t="str">
        <f>HYPERLINK("[Updated SCRtablesfrontback 12_02_2015.xlsx]'Back(Sources)'!D58","No")</f>
        <v>No</v>
      </c>
      <c r="E58" s="31" t="str">
        <f>HYPERLINK("[Updated SCRtablesfrontback 12_02_2015.xlsx]'Back(Sources)'!E58","No")</f>
        <v>No</v>
      </c>
      <c r="F58" s="31" t="str">
        <f>HYPERLINK("[Updated SCRtablesfrontback 12_02_2015.xlsx]'Back(Sources)'!F58","No")</f>
        <v>No</v>
      </c>
      <c r="G58" s="31" t="str">
        <f>HYPERLINK("[Updated SCRtablesfrontback 12_02_2015.xlsx]'Back(Sources)'!G58","Yes")</f>
        <v>Yes</v>
      </c>
      <c r="H58" s="31" t="str">
        <f>HYPERLINK("[Updated SCRtablesfrontback 12_02_2015.xlsx]'Back(Sources)'!H58","Yes")</f>
        <v>Yes</v>
      </c>
      <c r="I58" s="31" t="str">
        <f>HYPERLINK("[Updated SCRtablesfrontback 12_02_2015.xlsx]'Back(Sources)'!I58","Yes")</f>
        <v>Yes</v>
      </c>
      <c r="J58" s="33" t="s">
        <v>51</v>
      </c>
      <c r="K58" s="33" t="s">
        <v>51</v>
      </c>
      <c r="L58" s="33" t="s">
        <v>51</v>
      </c>
      <c r="M58" s="33" t="s">
        <v>51</v>
      </c>
      <c r="N58" s="33" t="s">
        <v>51</v>
      </c>
      <c r="O58" s="33" t="s">
        <v>278</v>
      </c>
      <c r="P58" s="33" t="s">
        <v>51</v>
      </c>
      <c r="Q58" s="33" t="s">
        <v>58</v>
      </c>
      <c r="R58" s="33" t="s">
        <v>58</v>
      </c>
      <c r="S58" s="33" t="s">
        <v>58</v>
      </c>
      <c r="T58" s="32" t="s">
        <v>51</v>
      </c>
      <c r="U58" s="32" t="s">
        <v>58</v>
      </c>
      <c r="V58" s="33" t="s">
        <v>1080</v>
      </c>
      <c r="W58" s="33" t="s">
        <v>58</v>
      </c>
      <c r="X58" s="33" t="s">
        <v>58</v>
      </c>
      <c r="Y58" s="33" t="s">
        <v>58</v>
      </c>
      <c r="Z58" s="33" t="s">
        <v>58</v>
      </c>
      <c r="AA58" s="33" t="s">
        <v>58</v>
      </c>
      <c r="AB58" s="33" t="s">
        <v>58</v>
      </c>
      <c r="AC58" s="33" t="s">
        <v>58</v>
      </c>
      <c r="AD58" s="33" t="s">
        <v>58</v>
      </c>
      <c r="AE58" s="33" t="s">
        <v>58</v>
      </c>
      <c r="AF58" s="33" t="s">
        <v>58</v>
      </c>
      <c r="AG58" s="33" t="s">
        <v>58</v>
      </c>
      <c r="AH58" s="33" t="s">
        <v>58</v>
      </c>
      <c r="AI58" s="33" t="s">
        <v>58</v>
      </c>
      <c r="AJ58" s="33" t="s">
        <v>58</v>
      </c>
      <c r="AK58" s="33" t="s">
        <v>58</v>
      </c>
      <c r="AL58" s="32" t="s">
        <v>278</v>
      </c>
      <c r="AM58" s="32" t="s">
        <v>51</v>
      </c>
      <c r="AN58" s="34"/>
      <c r="AO58" s="35"/>
      <c r="AP58" s="35"/>
      <c r="AQ58" s="36"/>
      <c r="AR58" s="36"/>
      <c r="AS58" s="36"/>
      <c r="AT58" s="36"/>
      <c r="AU58" s="36"/>
      <c r="AV58" s="81"/>
    </row>
    <row r="59" spans="1:48" ht="105">
      <c r="A59" s="39"/>
      <c r="B59" s="40"/>
      <c r="C59" s="40"/>
      <c r="D59" s="40"/>
      <c r="E59" s="40"/>
      <c r="F59" s="41"/>
      <c r="G59" s="40"/>
      <c r="H59" s="42" t="s">
        <v>1081</v>
      </c>
      <c r="I59" s="40"/>
      <c r="J59" s="40"/>
      <c r="K59" s="40"/>
      <c r="L59" s="40"/>
      <c r="M59" s="40"/>
      <c r="N59" s="40"/>
      <c r="O59" s="40"/>
      <c r="P59" s="41"/>
      <c r="Q59" s="41"/>
      <c r="R59" s="40"/>
      <c r="S59" s="40"/>
      <c r="T59" s="42" t="s">
        <v>1082</v>
      </c>
      <c r="U59" s="40"/>
      <c r="V59" s="42" t="s">
        <v>1083</v>
      </c>
      <c r="W59" s="40"/>
      <c r="X59" s="40"/>
      <c r="Y59" s="40"/>
      <c r="Z59" s="40"/>
      <c r="AA59" s="40"/>
      <c r="AB59" s="40"/>
      <c r="AC59" s="40"/>
      <c r="AD59" s="40"/>
      <c r="AE59" s="40"/>
      <c r="AF59" s="40"/>
      <c r="AG59" s="40"/>
      <c r="AH59" s="40"/>
      <c r="AI59" s="40"/>
      <c r="AJ59" s="40"/>
      <c r="AK59" s="40"/>
      <c r="AL59" s="40"/>
      <c r="AM59" s="40"/>
      <c r="AN59" s="40"/>
      <c r="AO59" s="25"/>
      <c r="AP59" s="25"/>
      <c r="AQ59" s="26"/>
      <c r="AR59" s="26"/>
      <c r="AS59" s="26"/>
      <c r="AT59" s="26"/>
      <c r="AU59" s="26"/>
      <c r="AV59" s="26"/>
    </row>
    <row r="60" spans="1:48" ht="30">
      <c r="A60" s="39" t="s">
        <v>1061</v>
      </c>
      <c r="B60" s="82" t="s">
        <v>51</v>
      </c>
      <c r="C60" s="82"/>
      <c r="D60" s="82" t="s">
        <v>278</v>
      </c>
      <c r="E60" s="82" t="s">
        <v>51</v>
      </c>
      <c r="F60" s="82" t="s">
        <v>278</v>
      </c>
      <c r="G60" s="82" t="s">
        <v>51</v>
      </c>
      <c r="H60" s="82" t="s">
        <v>278</v>
      </c>
      <c r="I60" s="82" t="s">
        <v>51</v>
      </c>
      <c r="J60" s="82" t="s">
        <v>278</v>
      </c>
      <c r="K60" s="82" t="s">
        <v>51</v>
      </c>
      <c r="L60" s="82" t="s">
        <v>278</v>
      </c>
      <c r="M60" s="82" t="s">
        <v>51</v>
      </c>
      <c r="N60" s="82" t="s">
        <v>278</v>
      </c>
      <c r="O60" s="82" t="s">
        <v>51</v>
      </c>
      <c r="P60" s="82" t="s">
        <v>278</v>
      </c>
      <c r="Q60" s="82" t="s">
        <v>278</v>
      </c>
      <c r="R60" s="82" t="s">
        <v>51</v>
      </c>
      <c r="S60" s="82" t="s">
        <v>51</v>
      </c>
      <c r="T60" s="82" t="s">
        <v>51</v>
      </c>
      <c r="U60" s="82" t="s">
        <v>51</v>
      </c>
      <c r="V60" s="82" t="s">
        <v>278</v>
      </c>
      <c r="W60" s="82" t="s">
        <v>278</v>
      </c>
      <c r="X60" s="82" t="s">
        <v>278</v>
      </c>
      <c r="Y60" s="82" t="s">
        <v>51</v>
      </c>
      <c r="Z60" s="82" t="s">
        <v>278</v>
      </c>
      <c r="AA60" s="82" t="s">
        <v>51</v>
      </c>
      <c r="AB60" s="82" t="s">
        <v>51</v>
      </c>
      <c r="AC60" s="82" t="s">
        <v>51</v>
      </c>
      <c r="AD60" s="82" t="s">
        <v>51</v>
      </c>
      <c r="AE60" s="82" t="s">
        <v>51</v>
      </c>
      <c r="AF60" s="82" t="s">
        <v>51</v>
      </c>
      <c r="AG60" s="82" t="s">
        <v>51</v>
      </c>
      <c r="AH60" s="82" t="s">
        <v>51</v>
      </c>
      <c r="AI60" s="82" t="s">
        <v>51</v>
      </c>
      <c r="AJ60" s="82" t="s">
        <v>278</v>
      </c>
      <c r="AK60" s="82" t="s">
        <v>278</v>
      </c>
      <c r="AL60" s="82" t="s">
        <v>51</v>
      </c>
      <c r="AM60" s="82" t="s">
        <v>51</v>
      </c>
      <c r="AN60" s="43"/>
      <c r="AO60" s="28"/>
      <c r="AP60" s="28"/>
      <c r="AQ60" s="29"/>
      <c r="AR60" s="29"/>
      <c r="AS60" s="29"/>
      <c r="AT60" s="29"/>
      <c r="AU60" s="29"/>
      <c r="AV60" s="80"/>
    </row>
    <row r="61" spans="1:48">
      <c r="A61" s="37"/>
      <c r="B61" s="24"/>
      <c r="C61" s="24"/>
      <c r="D61" s="24"/>
      <c r="E61" s="24"/>
      <c r="F61" s="24"/>
      <c r="G61" s="24"/>
      <c r="H61" s="24"/>
      <c r="I61" s="24"/>
      <c r="J61" s="24"/>
      <c r="K61" s="24"/>
      <c r="L61" s="24"/>
      <c r="M61" s="24"/>
      <c r="N61" s="24"/>
      <c r="O61" s="24"/>
      <c r="P61" s="38"/>
      <c r="Q61" s="38"/>
      <c r="R61" s="24"/>
      <c r="S61" s="24"/>
      <c r="T61" s="24"/>
      <c r="U61" s="24"/>
      <c r="V61" s="24"/>
      <c r="W61" s="24"/>
      <c r="X61" s="24"/>
      <c r="Y61" s="24"/>
      <c r="Z61" s="24"/>
      <c r="AA61" s="24"/>
      <c r="AB61" s="24"/>
      <c r="AC61" s="24"/>
      <c r="AD61" s="24"/>
      <c r="AE61" s="24"/>
      <c r="AF61" s="24"/>
      <c r="AG61" s="24"/>
      <c r="AH61" s="24"/>
      <c r="AI61" s="24"/>
      <c r="AJ61" s="24"/>
      <c r="AK61" s="24"/>
      <c r="AL61" s="24"/>
      <c r="AM61" s="24"/>
      <c r="AN61" s="24"/>
    </row>
    <row r="62" spans="1:48">
      <c r="A62" s="16"/>
      <c r="B62" s="10"/>
      <c r="C62" s="10"/>
      <c r="D62" s="10"/>
      <c r="E62" s="10"/>
      <c r="F62" s="10"/>
      <c r="G62" s="10"/>
      <c r="H62" s="10"/>
      <c r="I62" s="10"/>
      <c r="J62" s="10"/>
      <c r="K62" s="10"/>
      <c r="L62" s="10"/>
      <c r="M62" s="10"/>
      <c r="N62" s="10"/>
      <c r="O62" s="10"/>
      <c r="P62" s="21"/>
      <c r="Q62" s="21"/>
      <c r="R62" s="10"/>
      <c r="S62" s="10"/>
      <c r="T62" s="10"/>
      <c r="U62" s="10"/>
      <c r="V62" s="10"/>
      <c r="W62" s="10"/>
      <c r="X62" s="10"/>
      <c r="Y62" s="10"/>
      <c r="Z62" s="10"/>
      <c r="AA62" s="10"/>
      <c r="AB62" s="10"/>
      <c r="AC62" s="10"/>
      <c r="AD62" s="10"/>
      <c r="AE62" s="10"/>
      <c r="AF62" s="10"/>
      <c r="AG62" s="10"/>
      <c r="AH62" s="10"/>
      <c r="AI62" s="10"/>
      <c r="AJ62" s="10"/>
      <c r="AK62" s="10"/>
      <c r="AL62" s="10"/>
      <c r="AM62" s="10"/>
      <c r="AN62" s="10"/>
    </row>
    <row r="63" spans="1:48">
      <c r="A63" s="16"/>
      <c r="B63" s="10"/>
      <c r="C63" s="10"/>
      <c r="D63" s="10"/>
      <c r="E63" s="10"/>
      <c r="F63" s="10"/>
      <c r="G63" s="10"/>
      <c r="H63" s="10"/>
      <c r="I63" s="10"/>
      <c r="J63" s="10"/>
      <c r="K63" s="10"/>
      <c r="L63" s="10"/>
      <c r="M63" s="10"/>
      <c r="N63" s="10"/>
      <c r="O63" s="10"/>
      <c r="P63" s="21"/>
      <c r="Q63" s="21"/>
      <c r="R63" s="10"/>
      <c r="S63" s="10"/>
      <c r="T63" s="10"/>
      <c r="U63" s="10"/>
      <c r="V63" s="10"/>
      <c r="W63" s="10"/>
      <c r="X63" s="10"/>
      <c r="Y63" s="10"/>
      <c r="Z63" s="10"/>
      <c r="AA63" s="10"/>
      <c r="AB63" s="10"/>
      <c r="AC63" s="10"/>
      <c r="AD63" s="10"/>
      <c r="AE63" s="10"/>
      <c r="AF63" s="10"/>
      <c r="AG63" s="10"/>
      <c r="AH63" s="10"/>
      <c r="AI63" s="10"/>
      <c r="AJ63" s="10"/>
      <c r="AK63" s="10"/>
      <c r="AL63" s="10"/>
      <c r="AM63" s="10"/>
      <c r="AN63" s="10"/>
    </row>
    <row r="64" spans="1:48">
      <c r="A64" s="16"/>
      <c r="B64" s="10"/>
      <c r="C64" s="10"/>
      <c r="D64" s="10"/>
      <c r="E64" s="10"/>
      <c r="F64" s="10"/>
      <c r="G64" s="10"/>
      <c r="H64" s="10"/>
      <c r="I64" s="10"/>
      <c r="J64" s="10"/>
      <c r="K64" s="10"/>
      <c r="L64" s="10"/>
      <c r="M64" s="10"/>
      <c r="N64" s="10"/>
      <c r="O64" s="10"/>
      <c r="P64" s="21"/>
      <c r="Q64" s="21"/>
      <c r="R64" s="10"/>
      <c r="S64" s="10"/>
      <c r="T64" s="10"/>
      <c r="U64" s="10"/>
      <c r="V64" s="10"/>
      <c r="W64" s="10"/>
      <c r="X64" s="10"/>
      <c r="Y64" s="10"/>
      <c r="Z64" s="10"/>
      <c r="AA64" s="10"/>
      <c r="AB64" s="10"/>
      <c r="AC64" s="10"/>
      <c r="AD64" s="10"/>
      <c r="AE64" s="10"/>
      <c r="AF64" s="10"/>
      <c r="AG64" s="10"/>
      <c r="AH64" s="10"/>
      <c r="AI64" s="10"/>
      <c r="AJ64" s="10"/>
      <c r="AK64" s="10"/>
      <c r="AL64" s="10"/>
      <c r="AM64" s="10"/>
      <c r="AN64" s="10"/>
    </row>
    <row r="65" spans="1:40">
      <c r="A65" s="16"/>
      <c r="B65" s="10"/>
      <c r="C65" s="10"/>
      <c r="D65" s="10"/>
      <c r="E65" s="10"/>
      <c r="F65" s="10"/>
      <c r="G65" s="10"/>
      <c r="H65" s="10"/>
      <c r="I65" s="10"/>
      <c r="J65" s="10"/>
      <c r="K65" s="10"/>
      <c r="L65" s="10"/>
      <c r="M65" s="10"/>
      <c r="N65" s="10"/>
      <c r="O65" s="10"/>
      <c r="P65" s="21"/>
      <c r="Q65" s="21"/>
      <c r="R65" s="10"/>
      <c r="S65" s="10"/>
      <c r="T65" s="10"/>
      <c r="U65" s="10"/>
      <c r="V65" s="10"/>
      <c r="W65" s="10"/>
      <c r="X65" s="10"/>
      <c r="Y65" s="10"/>
      <c r="Z65" s="10"/>
      <c r="AA65" s="10"/>
      <c r="AB65" s="10"/>
      <c r="AC65" s="10"/>
      <c r="AD65" s="10"/>
      <c r="AE65" s="10"/>
      <c r="AF65" s="10"/>
      <c r="AG65" s="10"/>
      <c r="AH65" s="10"/>
      <c r="AI65" s="10"/>
      <c r="AJ65" s="10"/>
      <c r="AK65" s="10"/>
      <c r="AL65" s="10"/>
      <c r="AM65" s="10"/>
      <c r="AN65" s="10"/>
    </row>
    <row r="66" spans="1:40">
      <c r="A66" s="16"/>
      <c r="B66" s="10"/>
      <c r="C66" s="10"/>
      <c r="D66" s="10"/>
      <c r="E66" s="10"/>
      <c r="F66" s="10"/>
      <c r="G66" s="10"/>
      <c r="H66" s="10"/>
      <c r="I66" s="10"/>
      <c r="J66" s="10"/>
      <c r="K66" s="10"/>
      <c r="L66" s="10"/>
      <c r="M66" s="10"/>
      <c r="N66" s="10"/>
      <c r="O66" s="10"/>
      <c r="P66" s="21"/>
      <c r="Q66" s="21"/>
      <c r="R66" s="10"/>
      <c r="S66" s="10"/>
      <c r="T66" s="10"/>
      <c r="U66" s="10"/>
      <c r="V66" s="10"/>
      <c r="W66" s="10"/>
      <c r="X66" s="10"/>
      <c r="Y66" s="10"/>
      <c r="Z66" s="10"/>
      <c r="AA66" s="10"/>
      <c r="AB66" s="10"/>
      <c r="AC66" s="10"/>
      <c r="AD66" s="10"/>
      <c r="AE66" s="10"/>
      <c r="AF66" s="10"/>
      <c r="AG66" s="10"/>
      <c r="AH66" s="10"/>
      <c r="AI66" s="10"/>
      <c r="AJ66" s="10"/>
      <c r="AK66" s="10"/>
      <c r="AL66" s="10"/>
      <c r="AM66" s="10"/>
      <c r="AN66" s="10"/>
    </row>
    <row r="67" spans="1:40">
      <c r="A67" s="16"/>
      <c r="B67" s="10"/>
      <c r="C67" s="10"/>
      <c r="D67" s="10"/>
      <c r="E67" s="10"/>
      <c r="F67" s="10"/>
      <c r="G67" s="10"/>
      <c r="H67" s="10"/>
      <c r="I67" s="10"/>
      <c r="J67" s="10"/>
      <c r="K67" s="10"/>
      <c r="L67" s="10"/>
      <c r="M67" s="10"/>
      <c r="N67" s="10"/>
      <c r="O67" s="10"/>
      <c r="P67" s="21"/>
      <c r="Q67" s="21"/>
      <c r="R67" s="10"/>
      <c r="S67" s="10"/>
      <c r="T67" s="10"/>
      <c r="U67" s="10"/>
      <c r="V67" s="10"/>
      <c r="W67" s="10"/>
      <c r="X67" s="10"/>
      <c r="Y67" s="10"/>
      <c r="Z67" s="10"/>
      <c r="AA67" s="10"/>
      <c r="AB67" s="10"/>
      <c r="AC67" s="10"/>
      <c r="AD67" s="10"/>
      <c r="AE67" s="10"/>
      <c r="AF67" s="10"/>
      <c r="AG67" s="10"/>
      <c r="AH67" s="10"/>
      <c r="AI67" s="10"/>
      <c r="AJ67" s="10"/>
      <c r="AK67" s="10"/>
      <c r="AL67" s="10"/>
      <c r="AM67" s="10"/>
      <c r="AN67" s="10"/>
    </row>
    <row r="68" spans="1:40">
      <c r="A68" s="16"/>
      <c r="B68" s="10"/>
      <c r="C68" s="10"/>
      <c r="D68" s="10"/>
      <c r="E68" s="10"/>
      <c r="F68" s="10"/>
      <c r="G68" s="10"/>
      <c r="H68" s="10"/>
      <c r="I68" s="10"/>
      <c r="J68" s="10"/>
      <c r="K68" s="10"/>
      <c r="L68" s="10"/>
      <c r="M68" s="10"/>
      <c r="N68" s="10"/>
      <c r="O68" s="10"/>
      <c r="P68" s="21"/>
      <c r="Q68" s="21"/>
      <c r="R68" s="10"/>
      <c r="S68" s="10"/>
      <c r="T68" s="10"/>
      <c r="U68" s="10"/>
      <c r="V68" s="10"/>
      <c r="W68" s="10"/>
      <c r="X68" s="10"/>
      <c r="Y68" s="10"/>
      <c r="Z68" s="10"/>
      <c r="AA68" s="10"/>
      <c r="AB68" s="10"/>
      <c r="AC68" s="10"/>
      <c r="AD68" s="10"/>
      <c r="AE68" s="10"/>
      <c r="AF68" s="10"/>
      <c r="AG68" s="10"/>
      <c r="AH68" s="10"/>
      <c r="AI68" s="10"/>
      <c r="AJ68" s="10"/>
      <c r="AK68" s="10"/>
      <c r="AL68" s="10"/>
      <c r="AM68" s="10"/>
      <c r="AN68" s="10"/>
    </row>
    <row r="69" spans="1:40">
      <c r="A69" s="16"/>
      <c r="B69" s="10"/>
      <c r="C69" s="10"/>
      <c r="D69" s="10"/>
      <c r="E69" s="10"/>
      <c r="F69" s="10"/>
      <c r="G69" s="10"/>
      <c r="H69" s="10"/>
      <c r="I69" s="10"/>
      <c r="J69" s="10"/>
      <c r="K69" s="10"/>
      <c r="L69" s="10"/>
      <c r="M69" s="10"/>
      <c r="N69" s="10"/>
      <c r="O69" s="10"/>
      <c r="P69" s="21"/>
      <c r="Q69" s="21"/>
      <c r="R69" s="10"/>
      <c r="S69" s="10"/>
      <c r="T69" s="10"/>
      <c r="U69" s="10"/>
      <c r="V69" s="10"/>
      <c r="W69" s="10"/>
      <c r="X69" s="10"/>
      <c r="Y69" s="10"/>
      <c r="Z69" s="10"/>
      <c r="AA69" s="10"/>
      <c r="AB69" s="10"/>
      <c r="AC69" s="10"/>
      <c r="AD69" s="10"/>
      <c r="AE69" s="10"/>
      <c r="AF69" s="10"/>
      <c r="AG69" s="10"/>
      <c r="AH69" s="10"/>
      <c r="AI69" s="10"/>
      <c r="AJ69" s="10"/>
      <c r="AK69" s="10"/>
      <c r="AL69" s="10"/>
      <c r="AM69" s="10"/>
      <c r="AN69" s="10"/>
    </row>
    <row r="70" spans="1:40">
      <c r="A70" s="16"/>
      <c r="B70" s="10"/>
      <c r="C70" s="10"/>
      <c r="D70" s="10"/>
      <c r="E70" s="10"/>
      <c r="F70" s="10"/>
      <c r="G70" s="10"/>
      <c r="H70" s="10"/>
      <c r="I70" s="10"/>
      <c r="J70" s="10"/>
      <c r="K70" s="10"/>
      <c r="L70" s="10"/>
      <c r="M70" s="10"/>
      <c r="N70" s="10"/>
      <c r="O70" s="10"/>
      <c r="P70" s="21"/>
      <c r="Q70" s="21"/>
      <c r="R70" s="10"/>
      <c r="S70" s="10"/>
      <c r="T70" s="10"/>
      <c r="U70" s="10"/>
      <c r="V70" s="10"/>
      <c r="W70" s="10"/>
      <c r="X70" s="10"/>
      <c r="Y70" s="10"/>
      <c r="Z70" s="10"/>
      <c r="AA70" s="10"/>
      <c r="AB70" s="10"/>
      <c r="AC70" s="10"/>
      <c r="AD70" s="10"/>
      <c r="AE70" s="10"/>
      <c r="AF70" s="10"/>
      <c r="AG70" s="10"/>
      <c r="AH70" s="10"/>
      <c r="AI70" s="10"/>
      <c r="AJ70" s="10"/>
      <c r="AK70" s="10"/>
      <c r="AL70" s="10"/>
      <c r="AM70" s="10"/>
      <c r="AN70" s="10"/>
    </row>
    <row r="71" spans="1:40">
      <c r="A71" s="16"/>
      <c r="B71" s="10"/>
      <c r="C71" s="10"/>
      <c r="D71" s="10"/>
      <c r="E71" s="10"/>
      <c r="F71" s="10"/>
      <c r="G71" s="10"/>
      <c r="H71" s="10"/>
      <c r="I71" s="10"/>
      <c r="J71" s="10"/>
      <c r="K71" s="10"/>
      <c r="L71" s="10"/>
      <c r="M71" s="10"/>
      <c r="N71" s="10"/>
      <c r="O71" s="10"/>
      <c r="P71" s="21"/>
      <c r="Q71" s="21"/>
      <c r="R71" s="10"/>
      <c r="S71" s="10"/>
      <c r="T71" s="10"/>
      <c r="U71" s="10"/>
      <c r="V71" s="10"/>
      <c r="W71" s="10"/>
      <c r="X71" s="10"/>
      <c r="Y71" s="10"/>
      <c r="Z71" s="10"/>
      <c r="AA71" s="10"/>
      <c r="AB71" s="10"/>
      <c r="AC71" s="10"/>
      <c r="AD71" s="10"/>
      <c r="AE71" s="10"/>
      <c r="AF71" s="10"/>
      <c r="AG71" s="10"/>
      <c r="AH71" s="10"/>
      <c r="AI71" s="10"/>
      <c r="AJ71" s="10"/>
      <c r="AK71" s="10"/>
      <c r="AL71" s="10"/>
      <c r="AM71" s="10"/>
      <c r="AN71" s="10"/>
    </row>
    <row r="72" spans="1:40">
      <c r="A72" s="16"/>
      <c r="B72" s="10"/>
      <c r="C72" s="10"/>
      <c r="D72" s="10"/>
      <c r="E72" s="10"/>
      <c r="F72" s="10"/>
      <c r="G72" s="10"/>
      <c r="H72" s="10"/>
      <c r="I72" s="10"/>
      <c r="J72" s="10"/>
      <c r="K72" s="10"/>
      <c r="L72" s="10"/>
      <c r="M72" s="10"/>
      <c r="N72" s="10"/>
      <c r="O72" s="10"/>
      <c r="P72" s="21"/>
      <c r="Q72" s="21"/>
      <c r="R72" s="10"/>
      <c r="S72" s="10"/>
      <c r="T72" s="10"/>
      <c r="U72" s="10"/>
      <c r="V72" s="10"/>
      <c r="W72" s="10"/>
      <c r="X72" s="10"/>
      <c r="Y72" s="10"/>
      <c r="Z72" s="10"/>
      <c r="AA72" s="10"/>
      <c r="AB72" s="10"/>
      <c r="AC72" s="10"/>
      <c r="AD72" s="10"/>
      <c r="AE72" s="10"/>
      <c r="AF72" s="10"/>
      <c r="AG72" s="10"/>
      <c r="AH72" s="10"/>
      <c r="AI72" s="10"/>
      <c r="AJ72" s="10"/>
      <c r="AK72" s="10"/>
      <c r="AL72" s="10"/>
      <c r="AM72" s="10"/>
      <c r="AN72" s="10"/>
    </row>
    <row r="73" spans="1:40">
      <c r="A73" s="16"/>
      <c r="B73" s="10"/>
      <c r="C73" s="10"/>
      <c r="D73" s="10"/>
      <c r="E73" s="10"/>
      <c r="F73" s="10"/>
      <c r="G73" s="10"/>
      <c r="H73" s="10"/>
      <c r="I73" s="10"/>
      <c r="J73" s="10"/>
      <c r="K73" s="10"/>
      <c r="L73" s="10"/>
      <c r="M73" s="10"/>
      <c r="N73" s="10"/>
      <c r="O73" s="10"/>
      <c r="P73" s="21"/>
      <c r="Q73" s="21"/>
      <c r="R73" s="10"/>
      <c r="S73" s="10"/>
      <c r="T73" s="10"/>
      <c r="U73" s="10"/>
      <c r="V73" s="10"/>
      <c r="W73" s="10"/>
      <c r="X73" s="10"/>
      <c r="Y73" s="10"/>
      <c r="Z73" s="10"/>
      <c r="AA73" s="10"/>
      <c r="AB73" s="10"/>
      <c r="AC73" s="10"/>
      <c r="AD73" s="10"/>
      <c r="AE73" s="10"/>
      <c r="AF73" s="10"/>
      <c r="AG73" s="10"/>
      <c r="AH73" s="10"/>
      <c r="AI73" s="10"/>
      <c r="AJ73" s="10"/>
      <c r="AK73" s="10"/>
      <c r="AL73" s="10"/>
      <c r="AM73" s="10"/>
      <c r="AN73" s="10"/>
    </row>
    <row r="74" spans="1:40">
      <c r="A74" s="16"/>
      <c r="B74" s="10"/>
      <c r="C74" s="10"/>
      <c r="D74" s="10"/>
      <c r="E74" s="10"/>
      <c r="F74" s="10"/>
      <c r="G74" s="10"/>
      <c r="H74" s="10"/>
      <c r="I74" s="10"/>
      <c r="J74" s="10"/>
      <c r="K74" s="10"/>
      <c r="L74" s="10"/>
      <c r="M74" s="10"/>
      <c r="N74" s="10"/>
      <c r="O74" s="10"/>
      <c r="P74" s="21"/>
      <c r="Q74" s="21"/>
      <c r="R74" s="10"/>
      <c r="S74" s="10"/>
      <c r="T74" s="10"/>
      <c r="U74" s="10"/>
      <c r="V74" s="10"/>
      <c r="W74" s="10"/>
      <c r="X74" s="10"/>
      <c r="Y74" s="10"/>
      <c r="Z74" s="10"/>
      <c r="AA74" s="10"/>
      <c r="AB74" s="10"/>
      <c r="AC74" s="10"/>
      <c r="AD74" s="10"/>
      <c r="AE74" s="10"/>
      <c r="AF74" s="10"/>
      <c r="AG74" s="10"/>
      <c r="AH74" s="10"/>
      <c r="AI74" s="10"/>
      <c r="AJ74" s="10"/>
      <c r="AK74" s="10"/>
      <c r="AL74" s="10"/>
      <c r="AM74" s="10"/>
      <c r="AN74" s="10"/>
    </row>
    <row r="75" spans="1:40">
      <c r="A75" s="16"/>
      <c r="B75" s="10"/>
      <c r="C75" s="10"/>
      <c r="D75" s="10"/>
      <c r="E75" s="10"/>
      <c r="F75" s="10"/>
      <c r="G75" s="10"/>
      <c r="H75" s="10"/>
      <c r="I75" s="10"/>
      <c r="J75" s="10"/>
      <c r="K75" s="10"/>
      <c r="L75" s="10"/>
      <c r="M75" s="10"/>
      <c r="N75" s="10"/>
      <c r="O75" s="10"/>
      <c r="P75" s="21"/>
      <c r="Q75" s="21"/>
      <c r="R75" s="10"/>
      <c r="S75" s="10"/>
      <c r="T75" s="10"/>
      <c r="U75" s="10"/>
      <c r="V75" s="10"/>
      <c r="W75" s="10"/>
      <c r="X75" s="10"/>
      <c r="Y75" s="10"/>
      <c r="Z75" s="10"/>
      <c r="AA75" s="10"/>
      <c r="AB75" s="10"/>
      <c r="AC75" s="10"/>
      <c r="AD75" s="10"/>
      <c r="AE75" s="10"/>
      <c r="AF75" s="10"/>
      <c r="AG75" s="10"/>
      <c r="AH75" s="10"/>
      <c r="AI75" s="10"/>
      <c r="AJ75" s="10"/>
      <c r="AK75" s="10"/>
      <c r="AL75" s="10"/>
      <c r="AM75" s="10"/>
      <c r="AN75" s="10"/>
    </row>
    <row r="76" spans="1:40">
      <c r="A76" s="16"/>
      <c r="B76" s="10"/>
      <c r="C76" s="10"/>
      <c r="D76" s="10"/>
      <c r="E76" s="10"/>
      <c r="F76" s="10"/>
      <c r="G76" s="10"/>
      <c r="H76" s="10"/>
      <c r="I76" s="10"/>
      <c r="J76" s="10"/>
      <c r="K76" s="10"/>
      <c r="L76" s="10"/>
      <c r="M76" s="10"/>
      <c r="N76" s="10"/>
      <c r="O76" s="10"/>
      <c r="P76" s="21"/>
      <c r="Q76" s="21"/>
      <c r="R76" s="10"/>
      <c r="S76" s="10"/>
      <c r="T76" s="10"/>
      <c r="U76" s="10"/>
      <c r="V76" s="10"/>
      <c r="W76" s="10"/>
      <c r="X76" s="10"/>
      <c r="Y76" s="10"/>
      <c r="Z76" s="10"/>
      <c r="AA76" s="10"/>
      <c r="AB76" s="10"/>
      <c r="AC76" s="10"/>
      <c r="AD76" s="10"/>
      <c r="AE76" s="10"/>
      <c r="AF76" s="10"/>
      <c r="AG76" s="10"/>
      <c r="AH76" s="10"/>
      <c r="AI76" s="10"/>
      <c r="AJ76" s="10"/>
      <c r="AK76" s="10"/>
      <c r="AL76" s="10"/>
      <c r="AM76" s="10"/>
      <c r="AN76" s="10"/>
    </row>
    <row r="77" spans="1:40">
      <c r="A77" s="16"/>
      <c r="B77" s="10"/>
      <c r="C77" s="10"/>
      <c r="D77" s="10"/>
      <c r="E77" s="10"/>
      <c r="F77" s="10"/>
      <c r="G77" s="10"/>
      <c r="H77" s="10"/>
      <c r="I77" s="10"/>
      <c r="J77" s="10"/>
      <c r="K77" s="10"/>
      <c r="L77" s="10"/>
      <c r="M77" s="10"/>
      <c r="N77" s="10"/>
      <c r="O77" s="10"/>
      <c r="P77" s="21"/>
      <c r="Q77" s="21"/>
      <c r="R77" s="10"/>
      <c r="S77" s="10"/>
      <c r="T77" s="10"/>
      <c r="U77" s="10"/>
      <c r="V77" s="10"/>
      <c r="W77" s="10"/>
      <c r="X77" s="10"/>
      <c r="Y77" s="10"/>
      <c r="Z77" s="10"/>
      <c r="AA77" s="10"/>
      <c r="AB77" s="10"/>
      <c r="AC77" s="10"/>
      <c r="AD77" s="10"/>
      <c r="AE77" s="10"/>
      <c r="AF77" s="10"/>
      <c r="AG77" s="10"/>
      <c r="AH77" s="10"/>
      <c r="AI77" s="10"/>
      <c r="AJ77" s="10"/>
      <c r="AK77" s="10"/>
      <c r="AL77" s="10"/>
      <c r="AM77" s="10"/>
      <c r="AN77" s="10"/>
    </row>
    <row r="78" spans="1:40">
      <c r="A78" s="16"/>
      <c r="B78" s="10"/>
      <c r="C78" s="10"/>
      <c r="D78" s="10"/>
      <c r="E78" s="10"/>
      <c r="F78" s="10"/>
      <c r="G78" s="10"/>
      <c r="H78" s="10"/>
      <c r="I78" s="10"/>
      <c r="J78" s="10"/>
      <c r="K78" s="10"/>
      <c r="L78" s="10"/>
      <c r="M78" s="10"/>
      <c r="N78" s="10"/>
      <c r="O78" s="10"/>
      <c r="P78" s="21"/>
      <c r="Q78" s="21"/>
      <c r="R78" s="10"/>
      <c r="S78" s="10"/>
      <c r="T78" s="10"/>
      <c r="U78" s="10"/>
      <c r="V78" s="10"/>
      <c r="W78" s="10"/>
      <c r="X78" s="10"/>
      <c r="Y78" s="10"/>
      <c r="Z78" s="10"/>
      <c r="AA78" s="10"/>
      <c r="AB78" s="10"/>
      <c r="AC78" s="10"/>
      <c r="AD78" s="10"/>
      <c r="AE78" s="10"/>
      <c r="AF78" s="10"/>
      <c r="AG78" s="10"/>
      <c r="AH78" s="10"/>
      <c r="AI78" s="10"/>
      <c r="AJ78" s="10"/>
      <c r="AK78" s="10"/>
      <c r="AL78" s="10"/>
      <c r="AM78" s="10"/>
      <c r="AN78" s="10"/>
    </row>
    <row r="79" spans="1:40">
      <c r="A79" s="16"/>
      <c r="B79" s="10"/>
      <c r="C79" s="10"/>
      <c r="D79" s="10"/>
      <c r="E79" s="10"/>
      <c r="F79" s="10"/>
      <c r="G79" s="10"/>
      <c r="H79" s="10"/>
      <c r="I79" s="10"/>
      <c r="J79" s="10"/>
      <c r="K79" s="10"/>
      <c r="L79" s="10"/>
      <c r="M79" s="10"/>
      <c r="N79" s="10"/>
      <c r="O79" s="10"/>
      <c r="P79" s="21"/>
      <c r="Q79" s="21"/>
      <c r="R79" s="10"/>
      <c r="S79" s="10"/>
      <c r="T79" s="10"/>
      <c r="U79" s="10"/>
      <c r="V79" s="10"/>
      <c r="W79" s="10"/>
      <c r="X79" s="10"/>
      <c r="Y79" s="10"/>
      <c r="Z79" s="10"/>
      <c r="AA79" s="10"/>
      <c r="AB79" s="10"/>
      <c r="AC79" s="10"/>
      <c r="AD79" s="10"/>
      <c r="AE79" s="10"/>
      <c r="AF79" s="10"/>
      <c r="AG79" s="10"/>
      <c r="AH79" s="10"/>
      <c r="AI79" s="10"/>
      <c r="AJ79" s="10"/>
      <c r="AK79" s="10"/>
      <c r="AL79" s="10"/>
      <c r="AM79" s="10"/>
      <c r="AN79" s="10"/>
    </row>
    <row r="80" spans="1:40">
      <c r="A80" s="16"/>
      <c r="B80" s="10"/>
      <c r="C80" s="10"/>
      <c r="D80" s="10"/>
      <c r="E80" s="10"/>
      <c r="F80" s="10"/>
      <c r="G80" s="10"/>
      <c r="H80" s="10"/>
      <c r="I80" s="10"/>
      <c r="J80" s="10"/>
      <c r="K80" s="10"/>
      <c r="L80" s="10"/>
      <c r="M80" s="10"/>
      <c r="N80" s="10"/>
      <c r="O80" s="10"/>
      <c r="P80" s="21"/>
      <c r="Q80" s="21"/>
      <c r="R80" s="10"/>
      <c r="S80" s="10"/>
      <c r="T80" s="10"/>
      <c r="U80" s="10"/>
      <c r="V80" s="10"/>
      <c r="W80" s="10"/>
      <c r="X80" s="10"/>
      <c r="Y80" s="10"/>
      <c r="Z80" s="10"/>
      <c r="AA80" s="10"/>
      <c r="AB80" s="10"/>
      <c r="AC80" s="10"/>
      <c r="AD80" s="10"/>
      <c r="AE80" s="10"/>
      <c r="AF80" s="10"/>
      <c r="AG80" s="10"/>
      <c r="AH80" s="10"/>
      <c r="AI80" s="10"/>
      <c r="AJ80" s="10"/>
      <c r="AK80" s="10"/>
      <c r="AL80" s="10"/>
      <c r="AM80" s="10"/>
      <c r="AN80" s="10"/>
    </row>
    <row r="81" spans="1:40">
      <c r="A81" s="16"/>
      <c r="B81" s="10"/>
      <c r="C81" s="10"/>
      <c r="D81" s="10"/>
      <c r="E81" s="10"/>
      <c r="F81" s="10"/>
      <c r="G81" s="10"/>
      <c r="H81" s="10"/>
      <c r="I81" s="10"/>
      <c r="J81" s="10"/>
      <c r="K81" s="10"/>
      <c r="L81" s="10"/>
      <c r="M81" s="10"/>
      <c r="N81" s="10"/>
      <c r="O81" s="10"/>
      <c r="P81" s="21"/>
      <c r="Q81" s="21"/>
      <c r="R81" s="10"/>
      <c r="S81" s="10"/>
      <c r="T81" s="10"/>
      <c r="U81" s="10"/>
      <c r="V81" s="10"/>
      <c r="W81" s="10"/>
      <c r="X81" s="10"/>
      <c r="Y81" s="10"/>
      <c r="Z81" s="10"/>
      <c r="AA81" s="10"/>
      <c r="AB81" s="10"/>
      <c r="AC81" s="10"/>
      <c r="AD81" s="10"/>
      <c r="AE81" s="10"/>
      <c r="AF81" s="10"/>
      <c r="AG81" s="10"/>
      <c r="AH81" s="10"/>
      <c r="AI81" s="10"/>
      <c r="AJ81" s="10"/>
      <c r="AK81" s="10"/>
      <c r="AL81" s="10"/>
      <c r="AM81" s="10"/>
      <c r="AN81" s="10"/>
    </row>
    <row r="82" spans="1:40">
      <c r="A82" s="16"/>
      <c r="B82" s="10"/>
      <c r="C82" s="10"/>
      <c r="D82" s="10"/>
      <c r="E82" s="10"/>
      <c r="F82" s="10"/>
      <c r="G82" s="10"/>
      <c r="H82" s="10"/>
      <c r="I82" s="10"/>
      <c r="J82" s="10"/>
      <c r="K82" s="10"/>
      <c r="L82" s="10"/>
      <c r="M82" s="10"/>
      <c r="N82" s="10"/>
      <c r="O82" s="10"/>
      <c r="P82" s="21"/>
      <c r="Q82" s="21"/>
      <c r="R82" s="10"/>
      <c r="S82" s="10"/>
      <c r="T82" s="10"/>
      <c r="U82" s="10"/>
      <c r="V82" s="10"/>
      <c r="W82" s="10"/>
      <c r="X82" s="10"/>
      <c r="Y82" s="10"/>
      <c r="Z82" s="10"/>
      <c r="AA82" s="10"/>
      <c r="AB82" s="10"/>
      <c r="AC82" s="10"/>
      <c r="AD82" s="10"/>
      <c r="AE82" s="10"/>
      <c r="AF82" s="10"/>
      <c r="AG82" s="10"/>
      <c r="AH82" s="10"/>
      <c r="AI82" s="10"/>
      <c r="AJ82" s="10"/>
      <c r="AK82" s="10"/>
      <c r="AL82" s="10"/>
      <c r="AM82" s="10"/>
      <c r="AN82" s="10"/>
    </row>
    <row r="83" spans="1:40">
      <c r="A83" s="16"/>
      <c r="B83" s="10"/>
      <c r="C83" s="10"/>
      <c r="D83" s="10"/>
      <c r="E83" s="10"/>
      <c r="F83" s="10"/>
      <c r="G83" s="10"/>
      <c r="H83" s="10"/>
      <c r="I83" s="10"/>
      <c r="J83" s="10"/>
      <c r="K83" s="10"/>
      <c r="L83" s="10"/>
      <c r="M83" s="10"/>
      <c r="N83" s="10"/>
      <c r="O83" s="10"/>
      <c r="P83" s="21"/>
      <c r="Q83" s="21"/>
      <c r="R83" s="10"/>
      <c r="S83" s="10"/>
      <c r="T83" s="10"/>
      <c r="U83" s="10"/>
      <c r="V83" s="10"/>
      <c r="W83" s="10"/>
      <c r="X83" s="10"/>
      <c r="Y83" s="10"/>
      <c r="Z83" s="10"/>
      <c r="AA83" s="10"/>
      <c r="AB83" s="10"/>
      <c r="AC83" s="10"/>
      <c r="AD83" s="10"/>
      <c r="AE83" s="10"/>
      <c r="AF83" s="10"/>
      <c r="AG83" s="10"/>
      <c r="AH83" s="10"/>
      <c r="AI83" s="10"/>
      <c r="AJ83" s="10"/>
      <c r="AK83" s="10"/>
      <c r="AL83" s="10"/>
      <c r="AM83" s="10"/>
      <c r="AN83" s="10"/>
    </row>
    <row r="84" spans="1:40">
      <c r="A84" s="16"/>
      <c r="B84" s="10"/>
      <c r="C84" s="10"/>
      <c r="D84" s="10"/>
      <c r="E84" s="10"/>
      <c r="F84" s="10"/>
      <c r="G84" s="10"/>
      <c r="H84" s="10"/>
      <c r="I84" s="10"/>
      <c r="J84" s="10"/>
      <c r="K84" s="10"/>
      <c r="L84" s="10"/>
      <c r="M84" s="10"/>
      <c r="N84" s="10"/>
      <c r="O84" s="10"/>
      <c r="P84" s="21"/>
      <c r="Q84" s="21"/>
      <c r="R84" s="10"/>
      <c r="S84" s="10"/>
      <c r="T84" s="10"/>
      <c r="U84" s="10"/>
      <c r="V84" s="10"/>
      <c r="W84" s="10"/>
      <c r="X84" s="10"/>
      <c r="Y84" s="10"/>
      <c r="Z84" s="10"/>
      <c r="AA84" s="10"/>
      <c r="AB84" s="10"/>
      <c r="AC84" s="10"/>
      <c r="AD84" s="10"/>
      <c r="AE84" s="10"/>
      <c r="AF84" s="10"/>
      <c r="AG84" s="10"/>
      <c r="AH84" s="10"/>
      <c r="AI84" s="10"/>
      <c r="AJ84" s="10"/>
      <c r="AK84" s="10"/>
      <c r="AL84" s="10"/>
      <c r="AM84" s="10"/>
      <c r="AN84" s="10"/>
    </row>
    <row r="85" spans="1:40">
      <c r="A85" s="16"/>
      <c r="B85" s="10"/>
      <c r="C85" s="10"/>
      <c r="D85" s="10"/>
      <c r="E85" s="10"/>
      <c r="F85" s="10"/>
      <c r="G85" s="10"/>
      <c r="H85" s="10"/>
      <c r="I85" s="10"/>
      <c r="J85" s="10"/>
      <c r="K85" s="10"/>
      <c r="L85" s="10"/>
      <c r="M85" s="10"/>
      <c r="N85" s="10"/>
      <c r="O85" s="10"/>
      <c r="P85" s="21"/>
      <c r="Q85" s="21"/>
      <c r="R85" s="10"/>
      <c r="S85" s="10"/>
      <c r="T85" s="10"/>
      <c r="U85" s="10"/>
      <c r="V85" s="10"/>
      <c r="W85" s="10"/>
      <c r="X85" s="10"/>
      <c r="Y85" s="10"/>
      <c r="Z85" s="10"/>
      <c r="AA85" s="10"/>
      <c r="AB85" s="10"/>
      <c r="AC85" s="10"/>
      <c r="AD85" s="10"/>
      <c r="AE85" s="10"/>
      <c r="AF85" s="10"/>
      <c r="AG85" s="10"/>
      <c r="AH85" s="10"/>
      <c r="AI85" s="10"/>
      <c r="AJ85" s="10"/>
      <c r="AK85" s="10"/>
      <c r="AL85" s="10"/>
      <c r="AM85" s="10"/>
      <c r="AN85" s="10"/>
    </row>
    <row r="86" spans="1:40">
      <c r="A86" s="16"/>
      <c r="B86" s="10"/>
      <c r="C86" s="10"/>
      <c r="D86" s="10"/>
      <c r="E86" s="10"/>
      <c r="F86" s="10"/>
      <c r="G86" s="10"/>
      <c r="H86" s="10"/>
      <c r="I86" s="10"/>
      <c r="J86" s="10"/>
      <c r="K86" s="10"/>
      <c r="L86" s="10"/>
      <c r="M86" s="10"/>
      <c r="N86" s="10"/>
      <c r="O86" s="10"/>
      <c r="P86" s="21"/>
      <c r="Q86" s="21"/>
      <c r="R86" s="10"/>
      <c r="S86" s="10"/>
      <c r="T86" s="10"/>
      <c r="U86" s="10"/>
      <c r="V86" s="10"/>
      <c r="W86" s="10"/>
      <c r="X86" s="10"/>
      <c r="Y86" s="10"/>
      <c r="Z86" s="10"/>
      <c r="AA86" s="10"/>
      <c r="AB86" s="10"/>
      <c r="AC86" s="10"/>
      <c r="AD86" s="10"/>
      <c r="AE86" s="10"/>
      <c r="AF86" s="10"/>
      <c r="AG86" s="10"/>
      <c r="AH86" s="10"/>
      <c r="AI86" s="10"/>
      <c r="AJ86" s="10"/>
      <c r="AK86" s="10"/>
      <c r="AL86" s="10"/>
      <c r="AM86" s="10"/>
      <c r="AN86" s="10"/>
    </row>
    <row r="87" spans="1:40">
      <c r="A87" s="16"/>
      <c r="B87" s="10"/>
      <c r="C87" s="10"/>
      <c r="D87" s="10"/>
      <c r="E87" s="10"/>
      <c r="F87" s="10"/>
      <c r="G87" s="10"/>
      <c r="H87" s="10"/>
      <c r="I87" s="10"/>
      <c r="J87" s="10"/>
      <c r="K87" s="10"/>
      <c r="L87" s="10"/>
      <c r="M87" s="10"/>
      <c r="N87" s="10"/>
      <c r="O87" s="10"/>
      <c r="P87" s="21"/>
      <c r="Q87" s="21"/>
      <c r="R87" s="10"/>
      <c r="S87" s="10"/>
      <c r="T87" s="10"/>
      <c r="U87" s="10"/>
      <c r="V87" s="10"/>
      <c r="W87" s="10"/>
      <c r="X87" s="10"/>
      <c r="Y87" s="10"/>
      <c r="Z87" s="10"/>
      <c r="AA87" s="10"/>
      <c r="AB87" s="10"/>
      <c r="AC87" s="10"/>
      <c r="AD87" s="10"/>
      <c r="AE87" s="10"/>
      <c r="AF87" s="10"/>
      <c r="AG87" s="10"/>
      <c r="AH87" s="10"/>
      <c r="AI87" s="10"/>
      <c r="AJ87" s="10"/>
      <c r="AK87" s="10"/>
      <c r="AL87" s="10"/>
      <c r="AM87" s="10"/>
      <c r="AN87" s="10"/>
    </row>
    <row r="88" spans="1:40">
      <c r="A88" s="16"/>
      <c r="B88" s="10"/>
      <c r="C88" s="10"/>
      <c r="D88" s="10"/>
      <c r="E88" s="10"/>
      <c r="F88" s="10"/>
      <c r="G88" s="10"/>
      <c r="H88" s="10"/>
      <c r="I88" s="10"/>
      <c r="J88" s="10"/>
      <c r="K88" s="10"/>
      <c r="L88" s="10"/>
      <c r="M88" s="10"/>
      <c r="N88" s="10"/>
      <c r="O88" s="10"/>
      <c r="P88" s="21"/>
      <c r="Q88" s="21"/>
      <c r="R88" s="10"/>
      <c r="S88" s="10"/>
      <c r="T88" s="10"/>
      <c r="U88" s="10"/>
      <c r="V88" s="10"/>
      <c r="W88" s="10"/>
      <c r="X88" s="10"/>
      <c r="Y88" s="10"/>
      <c r="Z88" s="10"/>
      <c r="AA88" s="10"/>
      <c r="AB88" s="10"/>
      <c r="AC88" s="10"/>
      <c r="AD88" s="10"/>
      <c r="AE88" s="10"/>
      <c r="AF88" s="10"/>
      <c r="AG88" s="10"/>
      <c r="AH88" s="10"/>
      <c r="AI88" s="10"/>
      <c r="AJ88" s="10"/>
      <c r="AK88" s="10"/>
      <c r="AL88" s="10"/>
      <c r="AM88" s="10"/>
      <c r="AN88" s="10"/>
    </row>
    <row r="89" spans="1:40">
      <c r="A89" s="16"/>
      <c r="B89" s="10"/>
      <c r="C89" s="10"/>
      <c r="D89" s="10"/>
      <c r="E89" s="10"/>
      <c r="F89" s="10"/>
      <c r="G89" s="10"/>
      <c r="H89" s="10"/>
      <c r="I89" s="10"/>
      <c r="J89" s="10"/>
      <c r="K89" s="10"/>
      <c r="L89" s="10"/>
      <c r="M89" s="10"/>
      <c r="N89" s="10"/>
      <c r="O89" s="10"/>
      <c r="P89" s="21"/>
      <c r="Q89" s="21"/>
      <c r="R89" s="10"/>
      <c r="S89" s="10"/>
      <c r="T89" s="10"/>
      <c r="U89" s="10"/>
      <c r="V89" s="10"/>
      <c r="W89" s="10"/>
      <c r="X89" s="10"/>
      <c r="Y89" s="10"/>
      <c r="Z89" s="10"/>
      <c r="AA89" s="10"/>
      <c r="AB89" s="10"/>
      <c r="AC89" s="10"/>
      <c r="AD89" s="10"/>
      <c r="AE89" s="10"/>
      <c r="AF89" s="10"/>
      <c r="AG89" s="10"/>
      <c r="AH89" s="10"/>
      <c r="AI89" s="10"/>
      <c r="AJ89" s="10"/>
      <c r="AK89" s="10"/>
      <c r="AL89" s="10"/>
      <c r="AM89" s="10"/>
      <c r="AN89" s="10"/>
    </row>
    <row r="90" spans="1:40">
      <c r="A90" s="16"/>
      <c r="B90" s="10"/>
      <c r="C90" s="10"/>
      <c r="D90" s="10"/>
      <c r="E90" s="10"/>
      <c r="F90" s="10"/>
      <c r="G90" s="10"/>
      <c r="H90" s="10"/>
      <c r="I90" s="10"/>
      <c r="J90" s="10"/>
      <c r="K90" s="10"/>
      <c r="L90" s="10"/>
      <c r="M90" s="10"/>
      <c r="N90" s="10"/>
      <c r="O90" s="10"/>
      <c r="P90" s="21"/>
      <c r="Q90" s="21"/>
      <c r="R90" s="10"/>
      <c r="S90" s="10"/>
      <c r="T90" s="10"/>
      <c r="U90" s="10"/>
      <c r="V90" s="10"/>
      <c r="W90" s="10"/>
      <c r="X90" s="10"/>
      <c r="Y90" s="10"/>
      <c r="Z90" s="10"/>
      <c r="AA90" s="10"/>
      <c r="AB90" s="10"/>
      <c r="AC90" s="10"/>
      <c r="AD90" s="10"/>
      <c r="AE90" s="10"/>
      <c r="AF90" s="10"/>
      <c r="AG90" s="10"/>
      <c r="AH90" s="10"/>
      <c r="AI90" s="10"/>
      <c r="AJ90" s="10"/>
      <c r="AK90" s="10"/>
      <c r="AL90" s="10"/>
      <c r="AM90" s="10"/>
      <c r="AN90" s="10"/>
    </row>
    <row r="91" spans="1:40">
      <c r="A91" s="16"/>
      <c r="B91" s="10"/>
      <c r="C91" s="10"/>
      <c r="D91" s="10"/>
      <c r="E91" s="10"/>
      <c r="F91" s="10"/>
      <c r="G91" s="10"/>
      <c r="H91" s="10"/>
      <c r="I91" s="10"/>
      <c r="J91" s="10"/>
      <c r="K91" s="10"/>
      <c r="L91" s="10"/>
      <c r="M91" s="10"/>
      <c r="N91" s="10"/>
      <c r="O91" s="10"/>
      <c r="P91" s="21"/>
      <c r="Q91" s="21"/>
      <c r="R91" s="10"/>
      <c r="S91" s="10"/>
      <c r="T91" s="10"/>
      <c r="U91" s="10"/>
      <c r="V91" s="10"/>
      <c r="W91" s="10"/>
      <c r="X91" s="10"/>
      <c r="Y91" s="10"/>
      <c r="Z91" s="10"/>
      <c r="AA91" s="10"/>
      <c r="AB91" s="10"/>
      <c r="AC91" s="10"/>
      <c r="AD91" s="10"/>
      <c r="AE91" s="10"/>
      <c r="AF91" s="10"/>
      <c r="AG91" s="10"/>
      <c r="AH91" s="10"/>
      <c r="AI91" s="10"/>
      <c r="AJ91" s="10"/>
      <c r="AK91" s="10"/>
      <c r="AL91" s="10"/>
      <c r="AM91" s="10"/>
      <c r="AN91" s="10"/>
    </row>
    <row r="92" spans="1:40">
      <c r="A92" s="16"/>
      <c r="B92" s="10"/>
      <c r="C92" s="10"/>
      <c r="D92" s="10"/>
      <c r="E92" s="10"/>
      <c r="F92" s="10"/>
      <c r="G92" s="10"/>
      <c r="H92" s="10"/>
      <c r="I92" s="10"/>
      <c r="J92" s="10"/>
      <c r="K92" s="10"/>
      <c r="L92" s="10"/>
      <c r="M92" s="10"/>
      <c r="N92" s="10"/>
      <c r="O92" s="10"/>
      <c r="P92" s="21"/>
      <c r="Q92" s="21"/>
      <c r="R92" s="10"/>
      <c r="S92" s="10"/>
      <c r="T92" s="10"/>
      <c r="U92" s="10"/>
      <c r="V92" s="10"/>
      <c r="W92" s="10"/>
      <c r="X92" s="10"/>
      <c r="Y92" s="10"/>
      <c r="Z92" s="10"/>
      <c r="AA92" s="10"/>
      <c r="AB92" s="10"/>
      <c r="AC92" s="10"/>
      <c r="AD92" s="10"/>
      <c r="AE92" s="10"/>
      <c r="AF92" s="10"/>
      <c r="AG92" s="10"/>
      <c r="AH92" s="10"/>
      <c r="AI92" s="10"/>
      <c r="AJ92" s="10"/>
      <c r="AK92" s="10"/>
      <c r="AL92" s="10"/>
      <c r="AM92" s="10"/>
      <c r="AN92" s="10"/>
    </row>
    <row r="93" spans="1:40">
      <c r="A93" s="16"/>
      <c r="B93" s="10"/>
      <c r="C93" s="10"/>
      <c r="D93" s="10"/>
      <c r="E93" s="10"/>
      <c r="F93" s="10"/>
      <c r="G93" s="10"/>
      <c r="H93" s="10"/>
      <c r="I93" s="10"/>
      <c r="J93" s="10"/>
      <c r="K93" s="10"/>
      <c r="L93" s="10"/>
      <c r="M93" s="10"/>
      <c r="N93" s="10"/>
      <c r="O93" s="10"/>
      <c r="P93" s="21"/>
      <c r="Q93" s="21"/>
      <c r="R93" s="10"/>
      <c r="S93" s="10"/>
      <c r="T93" s="10"/>
      <c r="U93" s="10"/>
      <c r="V93" s="10"/>
      <c r="W93" s="10"/>
      <c r="X93" s="10"/>
      <c r="Y93" s="10"/>
      <c r="Z93" s="10"/>
      <c r="AA93" s="10"/>
      <c r="AB93" s="10"/>
      <c r="AC93" s="10"/>
      <c r="AD93" s="10"/>
      <c r="AE93" s="10"/>
      <c r="AF93" s="10"/>
      <c r="AG93" s="10"/>
      <c r="AH93" s="10"/>
      <c r="AI93" s="10"/>
      <c r="AJ93" s="10"/>
      <c r="AK93" s="10"/>
      <c r="AL93" s="10"/>
      <c r="AM93" s="10"/>
      <c r="AN93" s="10"/>
    </row>
    <row r="94" spans="1:40">
      <c r="A94" s="16"/>
      <c r="B94" s="10"/>
      <c r="C94" s="10"/>
      <c r="D94" s="10"/>
      <c r="E94" s="10"/>
      <c r="F94" s="10"/>
      <c r="G94" s="10"/>
      <c r="H94" s="10"/>
      <c r="I94" s="10"/>
      <c r="J94" s="10"/>
      <c r="K94" s="10"/>
      <c r="L94" s="10"/>
      <c r="M94" s="10"/>
      <c r="N94" s="10"/>
      <c r="O94" s="10"/>
      <c r="P94" s="21"/>
      <c r="Q94" s="21"/>
      <c r="R94" s="10"/>
      <c r="S94" s="10"/>
      <c r="T94" s="10"/>
      <c r="U94" s="10"/>
      <c r="V94" s="10"/>
      <c r="W94" s="10"/>
      <c r="X94" s="10"/>
      <c r="Y94" s="10"/>
      <c r="Z94" s="10"/>
      <c r="AA94" s="10"/>
      <c r="AB94" s="10"/>
      <c r="AC94" s="10"/>
      <c r="AD94" s="10"/>
      <c r="AE94" s="10"/>
      <c r="AF94" s="10"/>
      <c r="AG94" s="10"/>
      <c r="AH94" s="10"/>
      <c r="AI94" s="10"/>
      <c r="AJ94" s="10"/>
      <c r="AK94" s="10"/>
      <c r="AL94" s="10"/>
      <c r="AM94" s="10"/>
      <c r="AN94" s="10"/>
    </row>
    <row r="95" spans="1:40">
      <c r="A95" s="16"/>
      <c r="B95" s="10"/>
      <c r="C95" s="10"/>
      <c r="D95" s="10"/>
      <c r="E95" s="10"/>
      <c r="F95" s="10"/>
      <c r="G95" s="10"/>
      <c r="H95" s="10"/>
      <c r="I95" s="10"/>
      <c r="J95" s="10"/>
      <c r="K95" s="10"/>
      <c r="L95" s="10"/>
      <c r="M95" s="10"/>
      <c r="N95" s="10"/>
      <c r="O95" s="10"/>
      <c r="P95" s="21"/>
      <c r="Q95" s="21"/>
      <c r="R95" s="10"/>
      <c r="S95" s="10"/>
      <c r="T95" s="10"/>
      <c r="U95" s="10"/>
      <c r="V95" s="10"/>
      <c r="W95" s="10"/>
      <c r="X95" s="10"/>
      <c r="Y95" s="10"/>
      <c r="Z95" s="10"/>
      <c r="AA95" s="10"/>
      <c r="AB95" s="10"/>
      <c r="AC95" s="10"/>
      <c r="AD95" s="10"/>
      <c r="AE95" s="10"/>
      <c r="AF95" s="10"/>
      <c r="AG95" s="10"/>
      <c r="AH95" s="10"/>
      <c r="AI95" s="10"/>
      <c r="AJ95" s="10"/>
      <c r="AK95" s="10"/>
      <c r="AL95" s="10"/>
      <c r="AM95" s="10"/>
      <c r="AN95" s="10"/>
    </row>
    <row r="96" spans="1:40">
      <c r="A96" s="16"/>
      <c r="B96" s="10"/>
      <c r="C96" s="10"/>
      <c r="D96" s="10"/>
      <c r="E96" s="10"/>
      <c r="F96" s="10"/>
      <c r="G96" s="10"/>
      <c r="H96" s="10"/>
      <c r="I96" s="10"/>
      <c r="J96" s="10"/>
      <c r="K96" s="10"/>
      <c r="L96" s="10"/>
      <c r="M96" s="10"/>
      <c r="N96" s="10"/>
      <c r="O96" s="10"/>
      <c r="P96" s="21"/>
      <c r="Q96" s="21"/>
      <c r="R96" s="10"/>
      <c r="S96" s="10"/>
      <c r="T96" s="10"/>
      <c r="U96" s="10"/>
      <c r="V96" s="10"/>
      <c r="W96" s="10"/>
      <c r="X96" s="10"/>
      <c r="Y96" s="10"/>
      <c r="Z96" s="10"/>
      <c r="AA96" s="10"/>
      <c r="AB96" s="10"/>
      <c r="AC96" s="10"/>
      <c r="AD96" s="10"/>
      <c r="AE96" s="10"/>
      <c r="AF96" s="10"/>
      <c r="AG96" s="10"/>
      <c r="AH96" s="10"/>
      <c r="AI96" s="10"/>
      <c r="AJ96" s="10"/>
      <c r="AK96" s="10"/>
      <c r="AL96" s="10"/>
      <c r="AM96" s="10"/>
      <c r="AN96" s="10"/>
    </row>
    <row r="97" spans="1:40">
      <c r="A97" s="16"/>
      <c r="B97" s="10"/>
      <c r="C97" s="10"/>
      <c r="D97" s="10"/>
      <c r="E97" s="10"/>
      <c r="F97" s="10"/>
      <c r="G97" s="10"/>
      <c r="H97" s="10"/>
      <c r="I97" s="10"/>
      <c r="J97" s="10"/>
      <c r="K97" s="10"/>
      <c r="L97" s="10"/>
      <c r="M97" s="10"/>
      <c r="N97" s="10"/>
      <c r="O97" s="10"/>
      <c r="P97" s="21"/>
      <c r="Q97" s="21"/>
      <c r="R97" s="10"/>
      <c r="S97" s="10"/>
      <c r="T97" s="10"/>
      <c r="U97" s="10"/>
      <c r="V97" s="10"/>
      <c r="W97" s="10"/>
      <c r="X97" s="10"/>
      <c r="Y97" s="10"/>
      <c r="Z97" s="10"/>
      <c r="AA97" s="10"/>
      <c r="AB97" s="10"/>
      <c r="AC97" s="10"/>
      <c r="AD97" s="10"/>
      <c r="AE97" s="10"/>
      <c r="AF97" s="10"/>
      <c r="AG97" s="10"/>
      <c r="AH97" s="10"/>
      <c r="AI97" s="10"/>
      <c r="AJ97" s="10"/>
      <c r="AK97" s="10"/>
      <c r="AL97" s="10"/>
      <c r="AM97" s="10"/>
      <c r="AN97" s="10"/>
    </row>
    <row r="98" spans="1:40">
      <c r="A98" s="16"/>
      <c r="B98" s="10"/>
      <c r="C98" s="10"/>
      <c r="D98" s="10"/>
      <c r="E98" s="10"/>
      <c r="F98" s="10"/>
      <c r="G98" s="10"/>
      <c r="H98" s="10"/>
      <c r="I98" s="10"/>
      <c r="J98" s="10"/>
      <c r="K98" s="10"/>
      <c r="L98" s="10"/>
      <c r="M98" s="10"/>
      <c r="N98" s="10"/>
      <c r="O98" s="10"/>
      <c r="P98" s="21"/>
      <c r="Q98" s="21"/>
      <c r="R98" s="10"/>
      <c r="S98" s="10"/>
      <c r="T98" s="10"/>
      <c r="U98" s="10"/>
      <c r="V98" s="10"/>
      <c r="W98" s="10"/>
      <c r="X98" s="10"/>
      <c r="Y98" s="10"/>
      <c r="Z98" s="10"/>
      <c r="AA98" s="10"/>
      <c r="AB98" s="10"/>
      <c r="AC98" s="10"/>
      <c r="AD98" s="10"/>
      <c r="AE98" s="10"/>
      <c r="AF98" s="10"/>
      <c r="AG98" s="10"/>
      <c r="AH98" s="10"/>
      <c r="AI98" s="10"/>
      <c r="AJ98" s="10"/>
      <c r="AK98" s="10"/>
      <c r="AL98" s="10"/>
      <c r="AM98" s="10"/>
      <c r="AN98" s="10"/>
    </row>
    <row r="99" spans="1:40">
      <c r="A99" s="16"/>
      <c r="B99" s="10"/>
      <c r="C99" s="10"/>
      <c r="D99" s="10"/>
      <c r="E99" s="10"/>
      <c r="F99" s="10"/>
      <c r="G99" s="10"/>
      <c r="H99" s="10"/>
      <c r="I99" s="10"/>
      <c r="J99" s="10"/>
      <c r="K99" s="10"/>
      <c r="L99" s="10"/>
      <c r="M99" s="10"/>
      <c r="N99" s="10"/>
      <c r="O99" s="10"/>
      <c r="P99" s="21"/>
      <c r="Q99" s="21"/>
      <c r="R99" s="10"/>
      <c r="S99" s="10"/>
      <c r="T99" s="10"/>
      <c r="U99" s="10"/>
      <c r="V99" s="10"/>
      <c r="W99" s="10"/>
      <c r="X99" s="10"/>
      <c r="Y99" s="10"/>
      <c r="Z99" s="10"/>
      <c r="AA99" s="10"/>
      <c r="AB99" s="10"/>
      <c r="AC99" s="10"/>
      <c r="AD99" s="10"/>
      <c r="AE99" s="10"/>
      <c r="AF99" s="10"/>
      <c r="AG99" s="10"/>
      <c r="AH99" s="10"/>
      <c r="AI99" s="10"/>
      <c r="AJ99" s="10"/>
      <c r="AK99" s="10"/>
      <c r="AL99" s="10"/>
      <c r="AM99" s="10"/>
      <c r="AN99" s="10"/>
    </row>
    <row r="100" spans="1:40">
      <c r="A100" s="16"/>
      <c r="B100" s="10"/>
      <c r="C100" s="10"/>
      <c r="D100" s="10"/>
      <c r="E100" s="10"/>
      <c r="F100" s="10"/>
      <c r="G100" s="10"/>
      <c r="H100" s="10"/>
      <c r="I100" s="10"/>
      <c r="J100" s="10"/>
      <c r="K100" s="10"/>
      <c r="L100" s="10"/>
      <c r="M100" s="10"/>
      <c r="N100" s="10"/>
      <c r="O100" s="10"/>
      <c r="P100" s="21"/>
      <c r="Q100" s="21"/>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row>
    <row r="101" spans="1:40">
      <c r="A101" s="16"/>
      <c r="B101" s="10"/>
      <c r="C101" s="10"/>
      <c r="D101" s="10"/>
      <c r="E101" s="10"/>
      <c r="F101" s="10"/>
      <c r="G101" s="10"/>
      <c r="H101" s="10"/>
      <c r="I101" s="10"/>
      <c r="J101" s="10"/>
      <c r="K101" s="10"/>
      <c r="L101" s="10"/>
      <c r="M101" s="10"/>
      <c r="N101" s="10"/>
      <c r="O101" s="10"/>
      <c r="P101" s="21"/>
      <c r="Q101" s="21"/>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row>
    <row r="102" spans="1:40">
      <c r="A102" s="16"/>
      <c r="B102" s="10"/>
      <c r="C102" s="10"/>
      <c r="D102" s="10"/>
      <c r="E102" s="10"/>
      <c r="F102" s="10"/>
      <c r="G102" s="10"/>
      <c r="H102" s="10"/>
      <c r="I102" s="10"/>
      <c r="J102" s="10"/>
      <c r="K102" s="10"/>
      <c r="L102" s="10"/>
      <c r="M102" s="10"/>
      <c r="N102" s="10"/>
      <c r="O102" s="10"/>
      <c r="P102" s="21"/>
      <c r="Q102" s="21"/>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row>
    <row r="103" spans="1:40">
      <c r="A103" s="16"/>
      <c r="B103" s="10"/>
      <c r="C103" s="10"/>
      <c r="D103" s="10"/>
      <c r="E103" s="10"/>
      <c r="F103" s="10"/>
      <c r="G103" s="10"/>
      <c r="H103" s="10"/>
      <c r="I103" s="10"/>
      <c r="J103" s="10"/>
      <c r="K103" s="10"/>
      <c r="L103" s="10"/>
      <c r="M103" s="10"/>
      <c r="N103" s="10"/>
      <c r="O103" s="10"/>
      <c r="P103" s="21"/>
      <c r="Q103" s="21"/>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row>
    <row r="104" spans="1:40">
      <c r="A104" s="16"/>
      <c r="B104" s="10"/>
      <c r="C104" s="10"/>
      <c r="D104" s="10"/>
      <c r="E104" s="10"/>
      <c r="F104" s="10"/>
      <c r="G104" s="10"/>
      <c r="H104" s="10"/>
      <c r="I104" s="10"/>
      <c r="J104" s="10"/>
      <c r="K104" s="10"/>
      <c r="L104" s="10"/>
      <c r="M104" s="10"/>
      <c r="N104" s="10"/>
      <c r="O104" s="10"/>
      <c r="P104" s="21"/>
      <c r="Q104" s="21"/>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row>
    <row r="105" spans="1:40">
      <c r="A105" s="16"/>
      <c r="B105" s="10"/>
      <c r="C105" s="10"/>
      <c r="D105" s="10"/>
      <c r="E105" s="10"/>
      <c r="F105" s="10"/>
      <c r="G105" s="10"/>
      <c r="H105" s="10"/>
      <c r="I105" s="10"/>
      <c r="J105" s="10"/>
      <c r="K105" s="10"/>
      <c r="L105" s="10"/>
      <c r="M105" s="10"/>
      <c r="N105" s="10"/>
      <c r="O105" s="10"/>
      <c r="P105" s="21"/>
      <c r="Q105" s="21"/>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row>
    <row r="106" spans="1:40">
      <c r="A106" s="16"/>
      <c r="B106" s="10"/>
      <c r="C106" s="10"/>
      <c r="D106" s="10"/>
      <c r="E106" s="10"/>
      <c r="F106" s="10"/>
      <c r="G106" s="10"/>
      <c r="H106" s="10"/>
      <c r="I106" s="10"/>
      <c r="J106" s="10"/>
      <c r="K106" s="10"/>
      <c r="L106" s="10"/>
      <c r="M106" s="10"/>
      <c r="N106" s="10"/>
      <c r="O106" s="10"/>
      <c r="P106" s="21"/>
      <c r="Q106" s="21"/>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row>
    <row r="107" spans="1:40">
      <c r="A107" s="16"/>
      <c r="B107" s="10"/>
      <c r="C107" s="10"/>
      <c r="D107" s="10"/>
      <c r="E107" s="10"/>
      <c r="F107" s="10"/>
      <c r="G107" s="10"/>
      <c r="H107" s="10"/>
      <c r="I107" s="10"/>
      <c r="J107" s="10"/>
      <c r="K107" s="10"/>
      <c r="L107" s="10"/>
      <c r="M107" s="10"/>
      <c r="N107" s="10"/>
      <c r="O107" s="10"/>
      <c r="P107" s="21"/>
      <c r="Q107" s="21"/>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row>
    <row r="108" spans="1:40">
      <c r="A108" s="16"/>
      <c r="B108" s="10"/>
      <c r="C108" s="10"/>
      <c r="D108" s="10"/>
      <c r="E108" s="10"/>
      <c r="F108" s="10"/>
      <c r="G108" s="10"/>
      <c r="H108" s="10"/>
      <c r="I108" s="10"/>
      <c r="J108" s="10"/>
      <c r="K108" s="10"/>
      <c r="L108" s="10"/>
      <c r="M108" s="10"/>
      <c r="N108" s="10"/>
      <c r="O108" s="10"/>
      <c r="P108" s="21"/>
      <c r="Q108" s="21"/>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row>
    <row r="109" spans="1:40">
      <c r="A109" s="16"/>
      <c r="B109" s="10"/>
      <c r="C109" s="10"/>
      <c r="D109" s="10"/>
      <c r="E109" s="10"/>
      <c r="F109" s="10"/>
      <c r="G109" s="10"/>
      <c r="H109" s="10"/>
      <c r="I109" s="10"/>
      <c r="J109" s="10"/>
      <c r="K109" s="10"/>
      <c r="L109" s="10"/>
      <c r="M109" s="10"/>
      <c r="N109" s="10"/>
      <c r="O109" s="10"/>
      <c r="P109" s="21"/>
      <c r="Q109" s="21"/>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row>
    <row r="110" spans="1:40">
      <c r="A110" s="16"/>
      <c r="B110" s="10"/>
      <c r="C110" s="10"/>
      <c r="D110" s="10"/>
      <c r="E110" s="10"/>
      <c r="F110" s="10"/>
      <c r="G110" s="10"/>
      <c r="H110" s="10"/>
      <c r="I110" s="10"/>
      <c r="J110" s="10"/>
      <c r="K110" s="10"/>
      <c r="L110" s="10"/>
      <c r="M110" s="10"/>
      <c r="N110" s="10"/>
      <c r="O110" s="10"/>
      <c r="P110" s="21"/>
      <c r="Q110" s="21"/>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row>
    <row r="111" spans="1:40">
      <c r="A111" s="16"/>
      <c r="B111" s="10"/>
      <c r="C111" s="10"/>
      <c r="D111" s="10"/>
      <c r="E111" s="10"/>
      <c r="F111" s="10"/>
      <c r="G111" s="10"/>
      <c r="H111" s="10"/>
      <c r="I111" s="10"/>
      <c r="J111" s="10"/>
      <c r="K111" s="10"/>
      <c r="L111" s="10"/>
      <c r="M111" s="10"/>
      <c r="N111" s="10"/>
      <c r="O111" s="10"/>
      <c r="P111" s="21"/>
      <c r="Q111" s="21"/>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row>
    <row r="112" spans="1:40">
      <c r="A112" s="16"/>
      <c r="B112" s="10"/>
      <c r="C112" s="10"/>
      <c r="D112" s="10"/>
      <c r="E112" s="10"/>
      <c r="F112" s="10"/>
      <c r="G112" s="10"/>
      <c r="H112" s="10"/>
      <c r="I112" s="10"/>
      <c r="J112" s="10"/>
      <c r="K112" s="10"/>
      <c r="L112" s="10"/>
      <c r="M112" s="10"/>
      <c r="N112" s="10"/>
      <c r="O112" s="10"/>
      <c r="P112" s="21"/>
      <c r="Q112" s="21"/>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row>
    <row r="113" spans="1:40">
      <c r="A113" s="16"/>
      <c r="B113" s="10"/>
      <c r="C113" s="10"/>
      <c r="D113" s="10"/>
      <c r="E113" s="10"/>
      <c r="F113" s="10"/>
      <c r="G113" s="10"/>
      <c r="H113" s="10"/>
      <c r="I113" s="10"/>
      <c r="J113" s="10"/>
      <c r="K113" s="10"/>
      <c r="L113" s="10"/>
      <c r="M113" s="10"/>
      <c r="N113" s="10"/>
      <c r="O113" s="10"/>
      <c r="P113" s="21"/>
      <c r="Q113" s="21"/>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row>
    <row r="114" spans="1:40">
      <c r="A114" s="16"/>
      <c r="B114" s="10"/>
      <c r="C114" s="10"/>
      <c r="D114" s="10"/>
      <c r="E114" s="10"/>
      <c r="F114" s="10"/>
      <c r="G114" s="10"/>
      <c r="H114" s="10"/>
      <c r="I114" s="10"/>
      <c r="J114" s="10"/>
      <c r="K114" s="10"/>
      <c r="L114" s="10"/>
      <c r="M114" s="10"/>
      <c r="N114" s="10"/>
      <c r="O114" s="10"/>
      <c r="P114" s="21"/>
      <c r="Q114" s="21"/>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row>
    <row r="115" spans="1:40">
      <c r="A115" s="16"/>
      <c r="B115" s="10"/>
      <c r="C115" s="10"/>
      <c r="D115" s="10"/>
      <c r="E115" s="10"/>
      <c r="F115" s="10"/>
      <c r="G115" s="10"/>
      <c r="H115" s="10"/>
      <c r="I115" s="10"/>
      <c r="J115" s="10"/>
      <c r="K115" s="10"/>
      <c r="L115" s="10"/>
      <c r="M115" s="10"/>
      <c r="N115" s="10"/>
      <c r="O115" s="10"/>
      <c r="P115" s="21"/>
      <c r="Q115" s="21"/>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row>
    <row r="116" spans="1:40">
      <c r="A116" s="16"/>
      <c r="B116" s="10"/>
      <c r="C116" s="10"/>
      <c r="D116" s="10"/>
      <c r="E116" s="10"/>
      <c r="F116" s="10"/>
      <c r="G116" s="10"/>
      <c r="H116" s="10"/>
      <c r="I116" s="10"/>
      <c r="J116" s="10"/>
      <c r="K116" s="10"/>
      <c r="L116" s="10"/>
      <c r="M116" s="10"/>
      <c r="N116" s="10"/>
      <c r="O116" s="10"/>
      <c r="P116" s="21"/>
      <c r="Q116" s="21"/>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row>
    <row r="117" spans="1:40">
      <c r="A117" s="16"/>
      <c r="B117" s="10"/>
      <c r="C117" s="10"/>
      <c r="D117" s="10"/>
      <c r="E117" s="10"/>
      <c r="F117" s="10"/>
      <c r="G117" s="10"/>
      <c r="H117" s="10"/>
      <c r="I117" s="10"/>
      <c r="J117" s="10"/>
      <c r="K117" s="10"/>
      <c r="L117" s="10"/>
      <c r="M117" s="10"/>
      <c r="N117" s="10"/>
      <c r="O117" s="10"/>
      <c r="P117" s="21"/>
      <c r="Q117" s="21"/>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row>
    <row r="118" spans="1:40">
      <c r="A118" s="16"/>
      <c r="B118" s="10"/>
      <c r="C118" s="10"/>
      <c r="D118" s="10"/>
      <c r="E118" s="10"/>
      <c r="F118" s="10"/>
      <c r="G118" s="10"/>
      <c r="H118" s="10"/>
      <c r="I118" s="10"/>
      <c r="J118" s="10"/>
      <c r="K118" s="10"/>
      <c r="L118" s="10"/>
      <c r="M118" s="10"/>
      <c r="N118" s="10"/>
      <c r="O118" s="10"/>
      <c r="P118" s="21"/>
      <c r="Q118" s="21"/>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row>
    <row r="119" spans="1:40">
      <c r="A119" s="16"/>
      <c r="B119" s="10"/>
      <c r="C119" s="10"/>
      <c r="D119" s="10"/>
      <c r="E119" s="10"/>
      <c r="F119" s="10"/>
      <c r="G119" s="10"/>
      <c r="H119" s="10"/>
      <c r="I119" s="10"/>
      <c r="J119" s="10"/>
      <c r="K119" s="10"/>
      <c r="L119" s="10"/>
      <c r="M119" s="10"/>
      <c r="N119" s="10"/>
      <c r="O119" s="10"/>
      <c r="P119" s="21"/>
      <c r="Q119" s="21"/>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row>
    <row r="120" spans="1:40">
      <c r="A120" s="16"/>
      <c r="B120" s="10"/>
      <c r="C120" s="10"/>
      <c r="D120" s="10"/>
      <c r="E120" s="10"/>
      <c r="F120" s="10"/>
      <c r="G120" s="10"/>
      <c r="H120" s="10"/>
      <c r="I120" s="10"/>
      <c r="J120" s="10"/>
      <c r="K120" s="10"/>
      <c r="L120" s="10"/>
      <c r="M120" s="10"/>
      <c r="N120" s="10"/>
      <c r="O120" s="10"/>
      <c r="P120" s="21"/>
      <c r="Q120" s="21"/>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row>
    <row r="121" spans="1:40">
      <c r="A121" s="16"/>
      <c r="B121" s="10"/>
      <c r="C121" s="10"/>
      <c r="D121" s="10"/>
      <c r="E121" s="10"/>
      <c r="F121" s="10"/>
      <c r="G121" s="10"/>
      <c r="H121" s="10"/>
      <c r="I121" s="10"/>
      <c r="J121" s="10"/>
      <c r="K121" s="10"/>
      <c r="L121" s="10"/>
      <c r="M121" s="10"/>
      <c r="N121" s="10"/>
      <c r="O121" s="10"/>
      <c r="P121" s="21"/>
      <c r="Q121" s="21"/>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row>
    <row r="122" spans="1:40">
      <c r="A122" s="16"/>
      <c r="B122" s="10"/>
      <c r="C122" s="10"/>
      <c r="D122" s="10"/>
      <c r="E122" s="10"/>
      <c r="F122" s="10"/>
      <c r="G122" s="10"/>
      <c r="H122" s="10"/>
      <c r="I122" s="10"/>
      <c r="J122" s="10"/>
      <c r="K122" s="10"/>
      <c r="L122" s="10"/>
      <c r="M122" s="10"/>
      <c r="N122" s="10"/>
      <c r="O122" s="10"/>
      <c r="P122" s="21"/>
      <c r="Q122" s="21"/>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row>
    <row r="123" spans="1:40">
      <c r="A123" s="16"/>
      <c r="B123" s="10"/>
      <c r="C123" s="10"/>
      <c r="D123" s="10"/>
      <c r="E123" s="10"/>
      <c r="F123" s="10"/>
      <c r="G123" s="10"/>
      <c r="H123" s="10"/>
      <c r="I123" s="10"/>
      <c r="J123" s="10"/>
      <c r="K123" s="10"/>
      <c r="L123" s="10"/>
      <c r="M123" s="10"/>
      <c r="N123" s="10"/>
      <c r="O123" s="10"/>
      <c r="P123" s="21"/>
      <c r="Q123" s="21"/>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row>
    <row r="124" spans="1:40">
      <c r="A124" s="16"/>
      <c r="B124" s="10"/>
      <c r="C124" s="10"/>
      <c r="D124" s="10"/>
      <c r="E124" s="10"/>
      <c r="F124" s="10"/>
      <c r="G124" s="10"/>
      <c r="H124" s="10"/>
      <c r="I124" s="10"/>
      <c r="J124" s="10"/>
      <c r="K124" s="10"/>
      <c r="L124" s="10"/>
      <c r="M124" s="10"/>
      <c r="N124" s="10"/>
      <c r="O124" s="10"/>
      <c r="P124" s="21"/>
      <c r="Q124" s="21"/>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row>
    <row r="125" spans="1:40">
      <c r="A125" s="16"/>
      <c r="B125" s="10"/>
      <c r="C125" s="10"/>
      <c r="D125" s="10"/>
      <c r="E125" s="10"/>
      <c r="F125" s="10"/>
      <c r="G125" s="10"/>
      <c r="H125" s="10"/>
      <c r="I125" s="10"/>
      <c r="J125" s="10"/>
      <c r="K125" s="10"/>
      <c r="L125" s="10"/>
      <c r="M125" s="10"/>
      <c r="N125" s="10"/>
      <c r="O125" s="10"/>
      <c r="P125" s="21"/>
      <c r="Q125" s="21"/>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row>
    <row r="126" spans="1:40">
      <c r="A126" s="16"/>
      <c r="B126" s="10"/>
      <c r="C126" s="10"/>
      <c r="D126" s="10"/>
      <c r="E126" s="10"/>
      <c r="F126" s="10"/>
      <c r="G126" s="10"/>
      <c r="H126" s="10"/>
      <c r="I126" s="10"/>
      <c r="J126" s="10"/>
      <c r="K126" s="10"/>
      <c r="L126" s="10"/>
      <c r="M126" s="10"/>
      <c r="N126" s="10"/>
      <c r="O126" s="10"/>
      <c r="P126" s="21"/>
      <c r="Q126" s="21"/>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row>
    <row r="127" spans="1:40">
      <c r="A127" s="16"/>
      <c r="B127" s="10"/>
      <c r="C127" s="10"/>
      <c r="D127" s="10"/>
      <c r="E127" s="10"/>
      <c r="F127" s="10"/>
      <c r="G127" s="10"/>
      <c r="H127" s="10"/>
      <c r="I127" s="10"/>
      <c r="J127" s="10"/>
      <c r="K127" s="10"/>
      <c r="L127" s="10"/>
      <c r="M127" s="10"/>
      <c r="N127" s="10"/>
      <c r="O127" s="10"/>
      <c r="P127" s="21"/>
      <c r="Q127" s="21"/>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row>
    <row r="128" spans="1:40">
      <c r="A128" s="16"/>
      <c r="B128" s="10"/>
      <c r="C128" s="10"/>
      <c r="D128" s="10"/>
      <c r="E128" s="10"/>
      <c r="F128" s="10"/>
      <c r="G128" s="10"/>
      <c r="H128" s="10"/>
      <c r="I128" s="10"/>
      <c r="J128" s="10"/>
      <c r="K128" s="10"/>
      <c r="L128" s="10"/>
      <c r="M128" s="10"/>
      <c r="N128" s="10"/>
      <c r="O128" s="10"/>
      <c r="P128" s="21"/>
      <c r="Q128" s="21"/>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row>
    <row r="129" spans="1:40">
      <c r="A129" s="16"/>
      <c r="B129" s="10"/>
      <c r="C129" s="10"/>
      <c r="D129" s="10"/>
      <c r="E129" s="10"/>
      <c r="F129" s="10"/>
      <c r="G129" s="10"/>
      <c r="H129" s="10"/>
      <c r="I129" s="10"/>
      <c r="J129" s="10"/>
      <c r="K129" s="10"/>
      <c r="L129" s="10"/>
      <c r="M129" s="10"/>
      <c r="N129" s="10"/>
      <c r="O129" s="10"/>
      <c r="P129" s="21"/>
      <c r="Q129" s="21"/>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row>
    <row r="130" spans="1:40">
      <c r="A130" s="16"/>
      <c r="B130" s="10"/>
      <c r="C130" s="10"/>
      <c r="D130" s="10"/>
      <c r="E130" s="10"/>
      <c r="F130" s="10"/>
      <c r="G130" s="10"/>
      <c r="H130" s="10"/>
      <c r="I130" s="10"/>
      <c r="J130" s="10"/>
      <c r="K130" s="10"/>
      <c r="L130" s="10"/>
      <c r="M130" s="10"/>
      <c r="N130" s="10"/>
      <c r="O130" s="10"/>
      <c r="P130" s="21"/>
      <c r="Q130" s="21"/>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row>
    <row r="131" spans="1:40">
      <c r="A131" s="16"/>
      <c r="B131" s="10"/>
      <c r="C131" s="10"/>
      <c r="D131" s="10"/>
      <c r="E131" s="10"/>
      <c r="F131" s="10"/>
      <c r="G131" s="10"/>
      <c r="H131" s="10"/>
      <c r="I131" s="10"/>
      <c r="J131" s="10"/>
      <c r="K131" s="10"/>
      <c r="L131" s="10"/>
      <c r="M131" s="10"/>
      <c r="N131" s="10"/>
      <c r="O131" s="10"/>
      <c r="P131" s="21"/>
      <c r="Q131" s="21"/>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row>
    <row r="132" spans="1:40">
      <c r="A132" s="16"/>
      <c r="B132" s="10"/>
      <c r="C132" s="10"/>
      <c r="D132" s="10"/>
      <c r="E132" s="10"/>
      <c r="F132" s="10"/>
      <c r="G132" s="10"/>
      <c r="H132" s="10"/>
      <c r="I132" s="10"/>
      <c r="J132" s="10"/>
      <c r="K132" s="10"/>
      <c r="L132" s="10"/>
      <c r="M132" s="10"/>
      <c r="N132" s="10"/>
      <c r="O132" s="10"/>
      <c r="P132" s="21"/>
      <c r="Q132" s="21"/>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row>
    <row r="133" spans="1:40">
      <c r="A133" s="16"/>
      <c r="B133" s="10"/>
      <c r="C133" s="10"/>
      <c r="D133" s="10"/>
      <c r="E133" s="10"/>
      <c r="F133" s="10"/>
      <c r="G133" s="10"/>
      <c r="H133" s="10"/>
      <c r="I133" s="10"/>
      <c r="J133" s="10"/>
      <c r="K133" s="10"/>
      <c r="L133" s="10"/>
      <c r="M133" s="10"/>
      <c r="N133" s="10"/>
      <c r="O133" s="10"/>
      <c r="P133" s="21"/>
      <c r="Q133" s="21"/>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row>
    <row r="134" spans="1:40">
      <c r="A134" s="16"/>
      <c r="B134" s="10"/>
      <c r="C134" s="10"/>
      <c r="D134" s="10"/>
      <c r="E134" s="10"/>
      <c r="F134" s="10"/>
      <c r="G134" s="10"/>
      <c r="H134" s="10"/>
      <c r="I134" s="10"/>
      <c r="J134" s="10"/>
      <c r="K134" s="10"/>
      <c r="L134" s="10"/>
      <c r="M134" s="10"/>
      <c r="N134" s="10"/>
      <c r="O134" s="10"/>
      <c r="P134" s="21"/>
      <c r="Q134" s="21"/>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row>
    <row r="135" spans="1:40">
      <c r="A135" s="16"/>
      <c r="B135" s="10"/>
      <c r="C135" s="10"/>
      <c r="D135" s="10"/>
      <c r="E135" s="10"/>
      <c r="F135" s="10"/>
      <c r="G135" s="10"/>
      <c r="H135" s="10"/>
      <c r="I135" s="10"/>
      <c r="J135" s="10"/>
      <c r="K135" s="10"/>
      <c r="L135" s="10"/>
      <c r="M135" s="10"/>
      <c r="N135" s="10"/>
      <c r="O135" s="10"/>
      <c r="P135" s="21"/>
      <c r="Q135" s="21"/>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row>
    <row r="136" spans="1:40">
      <c r="A136" s="16"/>
      <c r="B136" s="10"/>
      <c r="C136" s="10"/>
      <c r="D136" s="10"/>
      <c r="E136" s="10"/>
      <c r="F136" s="10"/>
      <c r="G136" s="10"/>
      <c r="H136" s="10"/>
      <c r="I136" s="10"/>
      <c r="J136" s="10"/>
      <c r="K136" s="10"/>
      <c r="L136" s="10"/>
      <c r="M136" s="10"/>
      <c r="N136" s="10"/>
      <c r="O136" s="10"/>
      <c r="P136" s="21"/>
      <c r="Q136" s="21"/>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row>
    <row r="137" spans="1:40">
      <c r="A137" s="16"/>
      <c r="B137" s="10"/>
      <c r="C137" s="10"/>
      <c r="D137" s="10"/>
      <c r="E137" s="10"/>
      <c r="F137" s="10"/>
      <c r="G137" s="10"/>
      <c r="H137" s="10"/>
      <c r="I137" s="10"/>
      <c r="J137" s="10"/>
      <c r="K137" s="10"/>
      <c r="L137" s="10"/>
      <c r="M137" s="10"/>
      <c r="N137" s="10"/>
      <c r="O137" s="10"/>
      <c r="P137" s="21"/>
      <c r="Q137" s="21"/>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row>
    <row r="138" spans="1:40">
      <c r="A138" s="16"/>
      <c r="B138" s="10"/>
      <c r="C138" s="10"/>
      <c r="D138" s="10"/>
      <c r="E138" s="10"/>
      <c r="F138" s="10"/>
      <c r="G138" s="10"/>
      <c r="H138" s="10"/>
      <c r="I138" s="10"/>
      <c r="J138" s="10"/>
      <c r="K138" s="10"/>
      <c r="L138" s="10"/>
      <c r="M138" s="10"/>
      <c r="N138" s="10"/>
      <c r="O138" s="10"/>
      <c r="P138" s="21"/>
      <c r="Q138" s="21"/>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row>
    <row r="139" spans="1:40">
      <c r="A139" s="16"/>
      <c r="B139" s="10"/>
      <c r="C139" s="10"/>
      <c r="D139" s="10"/>
      <c r="E139" s="10"/>
      <c r="F139" s="10"/>
      <c r="G139" s="10"/>
      <c r="H139" s="10"/>
      <c r="I139" s="10"/>
      <c r="J139" s="10"/>
      <c r="K139" s="10"/>
      <c r="L139" s="10"/>
      <c r="M139" s="10"/>
      <c r="N139" s="10"/>
      <c r="O139" s="10"/>
      <c r="P139" s="21"/>
      <c r="Q139" s="21"/>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row>
    <row r="140" spans="1:40">
      <c r="A140" s="16"/>
      <c r="B140" s="10"/>
      <c r="C140" s="10"/>
      <c r="D140" s="10"/>
      <c r="E140" s="10"/>
      <c r="F140" s="10"/>
      <c r="G140" s="10"/>
      <c r="H140" s="10"/>
      <c r="I140" s="10"/>
      <c r="J140" s="10"/>
      <c r="K140" s="10"/>
      <c r="L140" s="10"/>
      <c r="M140" s="10"/>
      <c r="N140" s="10"/>
      <c r="O140" s="10"/>
      <c r="P140" s="21"/>
      <c r="Q140" s="21"/>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row>
    <row r="141" spans="1:40">
      <c r="A141" s="16"/>
      <c r="B141" s="10"/>
      <c r="C141" s="10"/>
      <c r="D141" s="10"/>
      <c r="E141" s="10"/>
      <c r="F141" s="10"/>
      <c r="G141" s="10"/>
      <c r="H141" s="10"/>
      <c r="I141" s="10"/>
      <c r="J141" s="10"/>
      <c r="K141" s="10"/>
      <c r="L141" s="10"/>
      <c r="M141" s="10"/>
      <c r="N141" s="10"/>
      <c r="O141" s="10"/>
      <c r="P141" s="21"/>
      <c r="Q141" s="21"/>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row>
    <row r="142" spans="1:40">
      <c r="A142" s="16"/>
      <c r="B142" s="10"/>
      <c r="C142" s="10"/>
      <c r="D142" s="10"/>
      <c r="E142" s="10"/>
      <c r="F142" s="10"/>
      <c r="G142" s="10"/>
      <c r="H142" s="10"/>
      <c r="I142" s="10"/>
      <c r="J142" s="10"/>
      <c r="K142" s="10"/>
      <c r="L142" s="10"/>
      <c r="M142" s="10"/>
      <c r="N142" s="10"/>
      <c r="O142" s="10"/>
      <c r="P142" s="21"/>
      <c r="Q142" s="21"/>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row>
    <row r="143" spans="1:40">
      <c r="A143" s="16"/>
      <c r="B143" s="10"/>
      <c r="C143" s="10"/>
      <c r="D143" s="10"/>
      <c r="E143" s="10"/>
      <c r="F143" s="10"/>
      <c r="G143" s="10"/>
      <c r="H143" s="10"/>
      <c r="I143" s="10"/>
      <c r="J143" s="10"/>
      <c r="K143" s="10"/>
      <c r="L143" s="10"/>
      <c r="M143" s="10"/>
      <c r="N143" s="10"/>
      <c r="O143" s="10"/>
      <c r="P143" s="21"/>
      <c r="Q143" s="21"/>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row>
    <row r="144" spans="1:40">
      <c r="A144" s="16"/>
      <c r="B144" s="10"/>
      <c r="C144" s="10"/>
      <c r="D144" s="10"/>
      <c r="E144" s="10"/>
      <c r="F144" s="10"/>
      <c r="G144" s="10"/>
      <c r="H144" s="10"/>
      <c r="I144" s="10"/>
      <c r="J144" s="10"/>
      <c r="K144" s="10"/>
      <c r="L144" s="10"/>
      <c r="M144" s="10"/>
      <c r="N144" s="10"/>
      <c r="O144" s="10"/>
      <c r="P144" s="21"/>
      <c r="Q144" s="21"/>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row>
    <row r="145" spans="1:40">
      <c r="A145" s="16"/>
      <c r="B145" s="10"/>
      <c r="C145" s="10"/>
      <c r="D145" s="10"/>
      <c r="E145" s="10"/>
      <c r="F145" s="10"/>
      <c r="G145" s="10"/>
      <c r="H145" s="10"/>
      <c r="I145" s="10"/>
      <c r="J145" s="10"/>
      <c r="K145" s="10"/>
      <c r="L145" s="10"/>
      <c r="M145" s="10"/>
      <c r="N145" s="10"/>
      <c r="O145" s="10"/>
      <c r="P145" s="21"/>
      <c r="Q145" s="21"/>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row>
    <row r="146" spans="1:40">
      <c r="A146" s="16"/>
      <c r="B146" s="10"/>
      <c r="C146" s="10"/>
      <c r="D146" s="10"/>
      <c r="E146" s="10"/>
      <c r="F146" s="10"/>
      <c r="G146" s="10"/>
      <c r="H146" s="10"/>
      <c r="I146" s="10"/>
      <c r="J146" s="10"/>
      <c r="K146" s="10"/>
      <c r="L146" s="10"/>
      <c r="M146" s="10"/>
      <c r="N146" s="10"/>
      <c r="O146" s="10"/>
      <c r="P146" s="21"/>
      <c r="Q146" s="21"/>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row>
    <row r="147" spans="1:40">
      <c r="A147" s="16"/>
      <c r="B147" s="10"/>
      <c r="C147" s="10"/>
      <c r="D147" s="10"/>
      <c r="E147" s="10"/>
      <c r="F147" s="10"/>
      <c r="G147" s="10"/>
      <c r="H147" s="10"/>
      <c r="I147" s="10"/>
      <c r="J147" s="10"/>
      <c r="K147" s="10"/>
      <c r="L147" s="10"/>
      <c r="M147" s="10"/>
      <c r="N147" s="10"/>
      <c r="O147" s="10"/>
      <c r="P147" s="21"/>
      <c r="Q147" s="21"/>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row>
    <row r="148" spans="1:40">
      <c r="A148" s="16"/>
      <c r="B148" s="10"/>
      <c r="C148" s="10"/>
      <c r="D148" s="10"/>
      <c r="E148" s="10"/>
      <c r="F148" s="10"/>
      <c r="G148" s="10"/>
      <c r="H148" s="10"/>
      <c r="I148" s="10"/>
      <c r="J148" s="10"/>
      <c r="K148" s="10"/>
      <c r="L148" s="10"/>
      <c r="M148" s="10"/>
      <c r="N148" s="10"/>
      <c r="O148" s="10"/>
      <c r="P148" s="21"/>
      <c r="Q148" s="21"/>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row>
    <row r="149" spans="1:40">
      <c r="A149" s="16"/>
      <c r="B149" s="10"/>
      <c r="C149" s="10"/>
      <c r="D149" s="10"/>
      <c r="E149" s="10"/>
      <c r="F149" s="10"/>
      <c r="G149" s="10"/>
      <c r="H149" s="10"/>
      <c r="I149" s="10"/>
      <c r="J149" s="10"/>
      <c r="K149" s="10"/>
      <c r="L149" s="10"/>
      <c r="M149" s="10"/>
      <c r="N149" s="10"/>
      <c r="O149" s="10"/>
      <c r="P149" s="21"/>
      <c r="Q149" s="21"/>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row>
    <row r="150" spans="1:40">
      <c r="A150" s="16"/>
      <c r="B150" s="10"/>
      <c r="C150" s="10"/>
      <c r="D150" s="10"/>
      <c r="E150" s="10"/>
      <c r="F150" s="10"/>
      <c r="G150" s="10"/>
      <c r="H150" s="10"/>
      <c r="I150" s="10"/>
      <c r="J150" s="10"/>
      <c r="K150" s="10"/>
      <c r="L150" s="10"/>
      <c r="M150" s="10"/>
      <c r="N150" s="10"/>
      <c r="O150" s="10"/>
      <c r="P150" s="21"/>
      <c r="Q150" s="21"/>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row>
    <row r="151" spans="1:40">
      <c r="A151" s="16"/>
      <c r="B151" s="10"/>
      <c r="C151" s="10"/>
      <c r="D151" s="10"/>
      <c r="E151" s="10"/>
      <c r="F151" s="10"/>
      <c r="G151" s="10"/>
      <c r="H151" s="10"/>
      <c r="I151" s="10"/>
      <c r="J151" s="10"/>
      <c r="K151" s="10"/>
      <c r="L151" s="10"/>
      <c r="M151" s="10"/>
      <c r="N151" s="10"/>
      <c r="O151" s="10"/>
      <c r="P151" s="21"/>
      <c r="Q151" s="21"/>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row>
    <row r="152" spans="1:40">
      <c r="A152" s="16"/>
      <c r="B152" s="10"/>
      <c r="C152" s="10"/>
      <c r="D152" s="10"/>
      <c r="E152" s="10"/>
      <c r="F152" s="10"/>
      <c r="G152" s="10"/>
      <c r="H152" s="10"/>
      <c r="I152" s="10"/>
      <c r="J152" s="10"/>
      <c r="K152" s="10"/>
      <c r="L152" s="10"/>
      <c r="M152" s="10"/>
      <c r="N152" s="10"/>
      <c r="O152" s="10"/>
      <c r="P152" s="21"/>
      <c r="Q152" s="21"/>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row>
    <row r="153" spans="1:40">
      <c r="A153" s="16"/>
      <c r="B153" s="10"/>
      <c r="C153" s="10"/>
      <c r="D153" s="10"/>
      <c r="E153" s="10"/>
      <c r="F153" s="10"/>
      <c r="G153" s="10"/>
      <c r="H153" s="10"/>
      <c r="I153" s="10"/>
      <c r="J153" s="10"/>
      <c r="K153" s="10"/>
      <c r="L153" s="10"/>
      <c r="M153" s="10"/>
      <c r="N153" s="10"/>
      <c r="O153" s="10"/>
      <c r="P153" s="21"/>
      <c r="Q153" s="21"/>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row>
    <row r="154" spans="1:40">
      <c r="A154" s="16"/>
      <c r="B154" s="10"/>
      <c r="C154" s="10"/>
      <c r="D154" s="10"/>
      <c r="E154" s="10"/>
      <c r="F154" s="10"/>
      <c r="G154" s="10"/>
      <c r="H154" s="10"/>
      <c r="I154" s="10"/>
      <c r="J154" s="10"/>
      <c r="K154" s="10"/>
      <c r="L154" s="10"/>
      <c r="M154" s="10"/>
      <c r="N154" s="10"/>
      <c r="O154" s="10"/>
      <c r="P154" s="21"/>
      <c r="Q154" s="21"/>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row>
    <row r="155" spans="1:40">
      <c r="A155" s="16"/>
      <c r="B155" s="10"/>
      <c r="C155" s="10"/>
      <c r="D155" s="10"/>
      <c r="E155" s="10"/>
      <c r="F155" s="10"/>
      <c r="G155" s="10"/>
      <c r="H155" s="10"/>
      <c r="I155" s="10"/>
      <c r="J155" s="10"/>
      <c r="K155" s="10"/>
      <c r="L155" s="10"/>
      <c r="M155" s="10"/>
      <c r="N155" s="10"/>
      <c r="O155" s="10"/>
      <c r="P155" s="21"/>
      <c r="Q155" s="21"/>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row>
    <row r="156" spans="1:40">
      <c r="A156" s="16"/>
      <c r="B156" s="10"/>
      <c r="C156" s="10"/>
      <c r="D156" s="10"/>
      <c r="E156" s="10"/>
      <c r="F156" s="10"/>
      <c r="G156" s="10"/>
      <c r="H156" s="10"/>
      <c r="I156" s="10"/>
      <c r="J156" s="10"/>
      <c r="K156" s="10"/>
      <c r="L156" s="10"/>
      <c r="M156" s="10"/>
      <c r="N156" s="10"/>
      <c r="O156" s="10"/>
      <c r="P156" s="21"/>
      <c r="Q156" s="21"/>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row>
    <row r="157" spans="1:40">
      <c r="A157" s="16"/>
      <c r="B157" s="10"/>
      <c r="C157" s="10"/>
      <c r="D157" s="10"/>
      <c r="E157" s="10"/>
      <c r="F157" s="10"/>
      <c r="G157" s="10"/>
      <c r="H157" s="10"/>
      <c r="I157" s="10"/>
      <c r="J157" s="10"/>
      <c r="K157" s="10"/>
      <c r="L157" s="10"/>
      <c r="M157" s="10"/>
      <c r="N157" s="10"/>
      <c r="O157" s="10"/>
      <c r="P157" s="21"/>
      <c r="Q157" s="21"/>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row>
    <row r="158" spans="1:40">
      <c r="A158" s="16"/>
      <c r="B158" s="10"/>
      <c r="C158" s="10"/>
      <c r="D158" s="10"/>
      <c r="E158" s="10"/>
      <c r="F158" s="10"/>
      <c r="G158" s="10"/>
      <c r="H158" s="10"/>
      <c r="I158" s="10"/>
      <c r="J158" s="10"/>
      <c r="K158" s="10"/>
      <c r="L158" s="10"/>
      <c r="M158" s="10"/>
      <c r="N158" s="10"/>
      <c r="O158" s="10"/>
      <c r="P158" s="21"/>
      <c r="Q158" s="21"/>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row>
    <row r="159" spans="1:40">
      <c r="A159" s="16"/>
      <c r="B159" s="10"/>
      <c r="C159" s="10"/>
      <c r="D159" s="10"/>
      <c r="E159" s="10"/>
      <c r="F159" s="10"/>
      <c r="G159" s="10"/>
      <c r="H159" s="10"/>
      <c r="I159" s="10"/>
      <c r="J159" s="10"/>
      <c r="K159" s="10"/>
      <c r="L159" s="10"/>
      <c r="M159" s="10"/>
      <c r="N159" s="10"/>
      <c r="O159" s="10"/>
      <c r="P159" s="21"/>
      <c r="Q159" s="21"/>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row>
    <row r="160" spans="1:40">
      <c r="A160" s="16"/>
      <c r="B160" s="10"/>
      <c r="C160" s="10"/>
      <c r="D160" s="10"/>
      <c r="E160" s="10"/>
      <c r="F160" s="10"/>
      <c r="G160" s="10"/>
      <c r="H160" s="10"/>
      <c r="I160" s="10"/>
      <c r="J160" s="10"/>
      <c r="K160" s="10"/>
      <c r="L160" s="10"/>
      <c r="M160" s="10"/>
      <c r="N160" s="10"/>
      <c r="O160" s="10"/>
      <c r="P160" s="21"/>
      <c r="Q160" s="21"/>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row>
    <row r="161" spans="1:40">
      <c r="A161" s="16"/>
      <c r="B161" s="10"/>
      <c r="C161" s="10"/>
      <c r="D161" s="10"/>
      <c r="E161" s="10"/>
      <c r="F161" s="10"/>
      <c r="G161" s="10"/>
      <c r="H161" s="10"/>
      <c r="I161" s="10"/>
      <c r="J161" s="10"/>
      <c r="K161" s="10"/>
      <c r="L161" s="10"/>
      <c r="M161" s="10"/>
      <c r="N161" s="10"/>
      <c r="O161" s="10"/>
      <c r="P161" s="21"/>
      <c r="Q161" s="21"/>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row>
    <row r="162" spans="1:40">
      <c r="A162" s="16"/>
      <c r="B162" s="10"/>
      <c r="C162" s="10"/>
      <c r="D162" s="10"/>
      <c r="E162" s="10"/>
      <c r="F162" s="10"/>
      <c r="G162" s="10"/>
      <c r="H162" s="10"/>
      <c r="I162" s="10"/>
      <c r="J162" s="10"/>
      <c r="K162" s="10"/>
      <c r="L162" s="10"/>
      <c r="M162" s="10"/>
      <c r="N162" s="10"/>
      <c r="O162" s="10"/>
      <c r="P162" s="21"/>
      <c r="Q162" s="21"/>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row>
    <row r="163" spans="1:40">
      <c r="A163" s="16"/>
      <c r="B163" s="10"/>
      <c r="C163" s="10"/>
      <c r="D163" s="10"/>
      <c r="E163" s="10"/>
      <c r="F163" s="10"/>
      <c r="G163" s="10"/>
      <c r="H163" s="10"/>
      <c r="I163" s="10"/>
      <c r="J163" s="10"/>
      <c r="K163" s="10"/>
      <c r="L163" s="10"/>
      <c r="M163" s="10"/>
      <c r="N163" s="10"/>
      <c r="O163" s="10"/>
      <c r="P163" s="21"/>
      <c r="Q163" s="21"/>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row>
    <row r="164" spans="1:40">
      <c r="A164" s="16"/>
      <c r="B164" s="10"/>
      <c r="C164" s="10"/>
      <c r="D164" s="10"/>
      <c r="E164" s="10"/>
      <c r="F164" s="10"/>
      <c r="G164" s="10"/>
      <c r="H164" s="10"/>
      <c r="I164" s="10"/>
      <c r="J164" s="10"/>
      <c r="K164" s="10"/>
      <c r="L164" s="10"/>
      <c r="M164" s="10"/>
      <c r="N164" s="10"/>
      <c r="O164" s="10"/>
      <c r="P164" s="21"/>
      <c r="Q164" s="21"/>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row>
    <row r="165" spans="1:40">
      <c r="A165" s="16"/>
      <c r="B165" s="10"/>
      <c r="C165" s="10"/>
      <c r="D165" s="10"/>
      <c r="E165" s="10"/>
      <c r="F165" s="10"/>
      <c r="G165" s="10"/>
      <c r="H165" s="10"/>
      <c r="I165" s="10"/>
      <c r="J165" s="10"/>
      <c r="K165" s="10"/>
      <c r="L165" s="10"/>
      <c r="M165" s="10"/>
      <c r="N165" s="10"/>
      <c r="O165" s="10"/>
      <c r="P165" s="21"/>
      <c r="Q165" s="21"/>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row>
    <row r="166" spans="1:40">
      <c r="A166" s="16"/>
      <c r="B166" s="10"/>
      <c r="C166" s="10"/>
      <c r="D166" s="10"/>
      <c r="E166" s="10"/>
      <c r="F166" s="10"/>
      <c r="G166" s="10"/>
      <c r="H166" s="10"/>
      <c r="I166" s="10"/>
      <c r="J166" s="10"/>
      <c r="K166" s="10"/>
      <c r="L166" s="10"/>
      <c r="M166" s="10"/>
      <c r="N166" s="10"/>
      <c r="O166" s="10"/>
      <c r="P166" s="21"/>
      <c r="Q166" s="21"/>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row>
    <row r="167" spans="1:40">
      <c r="A167" s="16"/>
      <c r="B167" s="10"/>
      <c r="C167" s="10"/>
      <c r="D167" s="10"/>
      <c r="E167" s="10"/>
      <c r="F167" s="10"/>
      <c r="G167" s="10"/>
      <c r="H167" s="10"/>
      <c r="I167" s="10"/>
      <c r="J167" s="10"/>
      <c r="K167" s="10"/>
      <c r="L167" s="10"/>
      <c r="M167" s="10"/>
      <c r="N167" s="10"/>
      <c r="O167" s="10"/>
      <c r="P167" s="21"/>
      <c r="Q167" s="21"/>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row>
    <row r="168" spans="1:40">
      <c r="A168" s="16"/>
      <c r="B168" s="10"/>
      <c r="C168" s="10"/>
      <c r="D168" s="10"/>
      <c r="E168" s="10"/>
      <c r="F168" s="10"/>
      <c r="G168" s="10"/>
      <c r="H168" s="10"/>
      <c r="I168" s="10"/>
      <c r="J168" s="10"/>
      <c r="K168" s="10"/>
      <c r="L168" s="10"/>
      <c r="M168" s="10"/>
      <c r="N168" s="10"/>
      <c r="O168" s="10"/>
      <c r="P168" s="21"/>
      <c r="Q168" s="21"/>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row>
    <row r="169" spans="1:40">
      <c r="A169" s="16"/>
      <c r="B169" s="10"/>
      <c r="C169" s="10"/>
      <c r="D169" s="10"/>
      <c r="E169" s="10"/>
      <c r="F169" s="10"/>
      <c r="G169" s="10"/>
      <c r="H169" s="10"/>
      <c r="I169" s="10"/>
      <c r="J169" s="10"/>
      <c r="K169" s="10"/>
      <c r="L169" s="10"/>
      <c r="M169" s="10"/>
      <c r="N169" s="10"/>
      <c r="O169" s="10"/>
      <c r="P169" s="21"/>
      <c r="Q169" s="21"/>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row>
    <row r="170" spans="1:40">
      <c r="A170" s="16"/>
      <c r="B170" s="10"/>
      <c r="C170" s="10"/>
      <c r="D170" s="10"/>
      <c r="E170" s="10"/>
      <c r="F170" s="10"/>
      <c r="G170" s="10"/>
      <c r="H170" s="10"/>
      <c r="I170" s="10"/>
      <c r="J170" s="10"/>
      <c r="K170" s="10"/>
      <c r="L170" s="10"/>
      <c r="M170" s="10"/>
      <c r="N170" s="10"/>
      <c r="O170" s="10"/>
      <c r="P170" s="21"/>
      <c r="Q170" s="21"/>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row>
    <row r="171" spans="1:40">
      <c r="A171" s="16"/>
      <c r="B171" s="10"/>
      <c r="C171" s="10"/>
      <c r="D171" s="10"/>
      <c r="E171" s="10"/>
      <c r="F171" s="10"/>
      <c r="G171" s="10"/>
      <c r="H171" s="10"/>
      <c r="I171" s="10"/>
      <c r="J171" s="10"/>
      <c r="K171" s="10"/>
      <c r="L171" s="10"/>
      <c r="M171" s="10"/>
      <c r="N171" s="10"/>
      <c r="O171" s="10"/>
      <c r="P171" s="21"/>
      <c r="Q171" s="21"/>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row>
    <row r="172" spans="1:40">
      <c r="A172" s="16"/>
      <c r="B172" s="10"/>
      <c r="C172" s="10"/>
      <c r="D172" s="10"/>
      <c r="E172" s="10"/>
      <c r="F172" s="10"/>
      <c r="G172" s="10"/>
      <c r="H172" s="10"/>
      <c r="I172" s="10"/>
      <c r="J172" s="10"/>
      <c r="K172" s="10"/>
      <c r="L172" s="10"/>
      <c r="M172" s="10"/>
      <c r="N172" s="10"/>
      <c r="O172" s="10"/>
      <c r="P172" s="21"/>
      <c r="Q172" s="21"/>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row>
    <row r="173" spans="1:40">
      <c r="A173" s="16"/>
      <c r="B173" s="10"/>
      <c r="C173" s="10"/>
      <c r="D173" s="10"/>
      <c r="E173" s="10"/>
      <c r="F173" s="10"/>
      <c r="G173" s="10"/>
      <c r="H173" s="10"/>
      <c r="I173" s="10"/>
      <c r="J173" s="10"/>
      <c r="K173" s="10"/>
      <c r="L173" s="10"/>
      <c r="M173" s="10"/>
      <c r="N173" s="10"/>
      <c r="O173" s="10"/>
      <c r="P173" s="21"/>
      <c r="Q173" s="21"/>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row>
    <row r="174" spans="1:40">
      <c r="A174" s="16"/>
      <c r="B174" s="10"/>
      <c r="C174" s="10"/>
      <c r="D174" s="10"/>
      <c r="E174" s="10"/>
      <c r="F174" s="10"/>
      <c r="G174" s="10"/>
      <c r="H174" s="10"/>
      <c r="I174" s="10"/>
      <c r="J174" s="10"/>
      <c r="K174" s="10"/>
      <c r="L174" s="10"/>
      <c r="M174" s="10"/>
      <c r="N174" s="10"/>
      <c r="O174" s="10"/>
      <c r="P174" s="21"/>
      <c r="Q174" s="21"/>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row>
    <row r="175" spans="1:40">
      <c r="A175" s="16"/>
      <c r="B175" s="10"/>
      <c r="C175" s="10"/>
      <c r="D175" s="10"/>
      <c r="E175" s="10"/>
      <c r="F175" s="10"/>
      <c r="G175" s="10"/>
      <c r="H175" s="10"/>
      <c r="I175" s="10"/>
      <c r="J175" s="10"/>
      <c r="K175" s="10"/>
      <c r="L175" s="10"/>
      <c r="M175" s="10"/>
      <c r="N175" s="10"/>
      <c r="O175" s="10"/>
      <c r="P175" s="21"/>
      <c r="Q175" s="21"/>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row>
    <row r="176" spans="1:40">
      <c r="A176" s="16"/>
      <c r="B176" s="10"/>
      <c r="C176" s="10"/>
      <c r="D176" s="10"/>
      <c r="E176" s="10"/>
      <c r="F176" s="10"/>
      <c r="G176" s="10"/>
      <c r="H176" s="10"/>
      <c r="I176" s="10"/>
      <c r="J176" s="10"/>
      <c r="K176" s="10"/>
      <c r="L176" s="10"/>
      <c r="M176" s="10"/>
      <c r="N176" s="10"/>
      <c r="O176" s="10"/>
      <c r="P176" s="21"/>
      <c r="Q176" s="21"/>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row>
    <row r="177" spans="1:40">
      <c r="A177" s="16"/>
      <c r="B177" s="10"/>
      <c r="C177" s="10"/>
      <c r="D177" s="10"/>
      <c r="E177" s="10"/>
      <c r="F177" s="10"/>
      <c r="G177" s="10"/>
      <c r="H177" s="10"/>
      <c r="I177" s="10"/>
      <c r="J177" s="10"/>
      <c r="K177" s="10"/>
      <c r="L177" s="10"/>
      <c r="M177" s="10"/>
      <c r="N177" s="10"/>
      <c r="O177" s="10"/>
      <c r="P177" s="21"/>
      <c r="Q177" s="21"/>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row>
    <row r="178" spans="1:40">
      <c r="A178" s="16"/>
      <c r="B178" s="10"/>
      <c r="C178" s="10"/>
      <c r="D178" s="10"/>
      <c r="E178" s="10"/>
      <c r="F178" s="10"/>
      <c r="G178" s="10"/>
      <c r="H178" s="10"/>
      <c r="I178" s="10"/>
      <c r="J178" s="10"/>
      <c r="K178" s="10"/>
      <c r="L178" s="10"/>
      <c r="M178" s="10"/>
      <c r="N178" s="10"/>
      <c r="O178" s="10"/>
      <c r="P178" s="21"/>
      <c r="Q178" s="21"/>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row>
    <row r="179" spans="1:40">
      <c r="A179" s="16"/>
      <c r="B179" s="10"/>
      <c r="C179" s="10"/>
      <c r="D179" s="10"/>
      <c r="E179" s="10"/>
      <c r="F179" s="10"/>
      <c r="G179" s="10"/>
      <c r="H179" s="10"/>
      <c r="I179" s="10"/>
      <c r="J179" s="10"/>
      <c r="K179" s="10"/>
      <c r="L179" s="10"/>
      <c r="M179" s="10"/>
      <c r="N179" s="10"/>
      <c r="O179" s="10"/>
      <c r="P179" s="21"/>
      <c r="Q179" s="21"/>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row>
    <row r="180" spans="1:40">
      <c r="A180" s="16"/>
      <c r="B180" s="10"/>
      <c r="C180" s="10"/>
      <c r="D180" s="10"/>
      <c r="E180" s="10"/>
      <c r="F180" s="10"/>
      <c r="G180" s="10"/>
      <c r="H180" s="10"/>
      <c r="I180" s="10"/>
      <c r="J180" s="10"/>
      <c r="K180" s="10"/>
      <c r="L180" s="10"/>
      <c r="M180" s="10"/>
      <c r="N180" s="10"/>
      <c r="O180" s="10"/>
      <c r="P180" s="21"/>
      <c r="Q180" s="21"/>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row>
    <row r="181" spans="1:40">
      <c r="A181" s="16"/>
      <c r="B181" s="10"/>
      <c r="C181" s="10"/>
      <c r="D181" s="10"/>
      <c r="E181" s="10"/>
      <c r="F181" s="10"/>
      <c r="G181" s="10"/>
      <c r="H181" s="10"/>
      <c r="I181" s="10"/>
      <c r="J181" s="10"/>
      <c r="K181" s="10"/>
      <c r="L181" s="10"/>
      <c r="M181" s="10"/>
      <c r="N181" s="10"/>
      <c r="O181" s="10"/>
      <c r="P181" s="21"/>
      <c r="Q181" s="21"/>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row>
    <row r="182" spans="1:40">
      <c r="A182" s="16"/>
      <c r="B182" s="10"/>
      <c r="C182" s="10"/>
      <c r="D182" s="10"/>
      <c r="E182" s="10"/>
      <c r="F182" s="10"/>
      <c r="G182" s="10"/>
      <c r="H182" s="10"/>
      <c r="I182" s="10"/>
      <c r="J182" s="10"/>
      <c r="K182" s="10"/>
      <c r="L182" s="10"/>
      <c r="M182" s="10"/>
      <c r="N182" s="10"/>
      <c r="O182" s="10"/>
      <c r="P182" s="21"/>
      <c r="Q182" s="21"/>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row>
    <row r="183" spans="1:40">
      <c r="A183" s="16"/>
      <c r="B183" s="10"/>
      <c r="C183" s="10"/>
      <c r="D183" s="10"/>
      <c r="E183" s="10"/>
      <c r="F183" s="10"/>
      <c r="G183" s="10"/>
      <c r="H183" s="10"/>
      <c r="I183" s="10"/>
      <c r="J183" s="10"/>
      <c r="K183" s="10"/>
      <c r="L183" s="10"/>
      <c r="M183" s="10"/>
      <c r="N183" s="10"/>
      <c r="O183" s="10"/>
      <c r="P183" s="21"/>
      <c r="Q183" s="21"/>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row>
    <row r="184" spans="1:40">
      <c r="A184" s="16"/>
      <c r="B184" s="10"/>
      <c r="C184" s="10"/>
      <c r="D184" s="10"/>
      <c r="E184" s="10"/>
      <c r="F184" s="10"/>
      <c r="G184" s="10"/>
      <c r="H184" s="10"/>
      <c r="I184" s="10"/>
      <c r="J184" s="10"/>
      <c r="K184" s="10"/>
      <c r="L184" s="10"/>
      <c r="M184" s="10"/>
      <c r="N184" s="10"/>
      <c r="O184" s="10"/>
      <c r="P184" s="21"/>
      <c r="Q184" s="21"/>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row>
    <row r="185" spans="1:40">
      <c r="A185" s="16"/>
      <c r="B185" s="10"/>
      <c r="C185" s="10"/>
      <c r="D185" s="10"/>
      <c r="E185" s="10"/>
      <c r="F185" s="10"/>
      <c r="G185" s="10"/>
      <c r="H185" s="10"/>
      <c r="I185" s="10"/>
      <c r="J185" s="10"/>
      <c r="K185" s="10"/>
      <c r="L185" s="10"/>
      <c r="M185" s="10"/>
      <c r="N185" s="10"/>
      <c r="O185" s="10"/>
      <c r="P185" s="21"/>
      <c r="Q185" s="21"/>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row>
    <row r="186" spans="1:40">
      <c r="A186" s="16"/>
      <c r="B186" s="10"/>
      <c r="C186" s="10"/>
      <c r="D186" s="10"/>
      <c r="E186" s="10"/>
      <c r="F186" s="10"/>
      <c r="G186" s="10"/>
      <c r="H186" s="10"/>
      <c r="I186" s="10"/>
      <c r="J186" s="10"/>
      <c r="K186" s="10"/>
      <c r="L186" s="10"/>
      <c r="M186" s="10"/>
      <c r="N186" s="10"/>
      <c r="O186" s="10"/>
      <c r="P186" s="21"/>
      <c r="Q186" s="21"/>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row>
    <row r="187" spans="1:40">
      <c r="A187" s="16"/>
      <c r="B187" s="10"/>
      <c r="C187" s="10"/>
      <c r="D187" s="10"/>
      <c r="E187" s="10"/>
      <c r="F187" s="10"/>
      <c r="G187" s="10"/>
      <c r="H187" s="10"/>
      <c r="I187" s="10"/>
      <c r="J187" s="10"/>
      <c r="K187" s="10"/>
      <c r="L187" s="10"/>
      <c r="M187" s="10"/>
      <c r="N187" s="10"/>
      <c r="O187" s="10"/>
      <c r="P187" s="21"/>
      <c r="Q187" s="21"/>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row>
    <row r="188" spans="1:40">
      <c r="A188" s="16"/>
      <c r="B188" s="10"/>
      <c r="C188" s="10"/>
      <c r="D188" s="10"/>
      <c r="E188" s="10"/>
      <c r="F188" s="10"/>
      <c r="G188" s="10"/>
      <c r="H188" s="10"/>
      <c r="I188" s="10"/>
      <c r="J188" s="10"/>
      <c r="K188" s="10"/>
      <c r="L188" s="10"/>
      <c r="M188" s="10"/>
      <c r="N188" s="10"/>
      <c r="O188" s="10"/>
      <c r="P188" s="21"/>
      <c r="Q188" s="21"/>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row>
    <row r="189" spans="1:40">
      <c r="A189" s="16"/>
      <c r="B189" s="10"/>
      <c r="C189" s="10"/>
      <c r="D189" s="10"/>
      <c r="E189" s="10"/>
      <c r="F189" s="10"/>
      <c r="G189" s="10"/>
      <c r="H189" s="10"/>
      <c r="I189" s="10"/>
      <c r="J189" s="10"/>
      <c r="K189" s="10"/>
      <c r="L189" s="10"/>
      <c r="M189" s="10"/>
      <c r="N189" s="10"/>
      <c r="O189" s="10"/>
      <c r="P189" s="21"/>
      <c r="Q189" s="21"/>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row>
    <row r="190" spans="1:40">
      <c r="A190" s="16"/>
      <c r="B190" s="10"/>
      <c r="C190" s="10"/>
      <c r="D190" s="10"/>
      <c r="E190" s="10"/>
      <c r="F190" s="10"/>
      <c r="G190" s="10"/>
      <c r="H190" s="10"/>
      <c r="I190" s="10"/>
      <c r="J190" s="10"/>
      <c r="K190" s="10"/>
      <c r="L190" s="10"/>
      <c r="M190" s="10"/>
      <c r="N190" s="10"/>
      <c r="O190" s="10"/>
      <c r="P190" s="21"/>
      <c r="Q190" s="21"/>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row>
    <row r="191" spans="1:40">
      <c r="A191" s="16"/>
      <c r="B191" s="10"/>
      <c r="C191" s="10"/>
      <c r="D191" s="10"/>
      <c r="E191" s="10"/>
      <c r="F191" s="10"/>
      <c r="G191" s="10"/>
      <c r="H191" s="10"/>
      <c r="I191" s="10"/>
      <c r="J191" s="10"/>
      <c r="K191" s="10"/>
      <c r="L191" s="10"/>
      <c r="M191" s="10"/>
      <c r="N191" s="10"/>
      <c r="O191" s="10"/>
      <c r="P191" s="21"/>
      <c r="Q191" s="21"/>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row>
    <row r="192" spans="1:40">
      <c r="A192" s="16"/>
      <c r="B192" s="10"/>
      <c r="C192" s="10"/>
      <c r="D192" s="10"/>
      <c r="E192" s="10"/>
      <c r="F192" s="10"/>
      <c r="G192" s="10"/>
      <c r="H192" s="10"/>
      <c r="I192" s="10"/>
      <c r="J192" s="10"/>
      <c r="K192" s="10"/>
      <c r="L192" s="10"/>
      <c r="M192" s="10"/>
      <c r="N192" s="10"/>
      <c r="O192" s="10"/>
      <c r="P192" s="21"/>
      <c r="Q192" s="21"/>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row>
    <row r="193" spans="1:40">
      <c r="A193" s="16"/>
      <c r="B193" s="10"/>
      <c r="C193" s="10"/>
      <c r="D193" s="10"/>
      <c r="E193" s="10"/>
      <c r="F193" s="10"/>
      <c r="G193" s="10"/>
      <c r="H193" s="10"/>
      <c r="I193" s="10"/>
      <c r="J193" s="10"/>
      <c r="K193" s="10"/>
      <c r="L193" s="10"/>
      <c r="M193" s="10"/>
      <c r="N193" s="10"/>
      <c r="O193" s="10"/>
      <c r="P193" s="21"/>
      <c r="Q193" s="21"/>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row>
    <row r="194" spans="1:40">
      <c r="A194" s="16"/>
      <c r="B194" s="10"/>
      <c r="C194" s="10"/>
      <c r="D194" s="10"/>
      <c r="E194" s="10"/>
      <c r="F194" s="10"/>
      <c r="G194" s="10"/>
      <c r="H194" s="10"/>
      <c r="I194" s="10"/>
      <c r="J194" s="10"/>
      <c r="K194" s="10"/>
      <c r="L194" s="10"/>
      <c r="M194" s="10"/>
      <c r="N194" s="10"/>
      <c r="O194" s="10"/>
      <c r="P194" s="21"/>
      <c r="Q194" s="21"/>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row>
    <row r="195" spans="1:40">
      <c r="A195" s="16"/>
      <c r="B195" s="10"/>
      <c r="C195" s="10"/>
      <c r="D195" s="10"/>
      <c r="E195" s="10"/>
      <c r="F195" s="10"/>
      <c r="G195" s="10"/>
      <c r="H195" s="10"/>
      <c r="I195" s="10"/>
      <c r="J195" s="10"/>
      <c r="K195" s="10"/>
      <c r="L195" s="10"/>
      <c r="M195" s="10"/>
      <c r="N195" s="10"/>
      <c r="O195" s="10"/>
      <c r="P195" s="21"/>
      <c r="Q195" s="21"/>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row>
    <row r="196" spans="1:40">
      <c r="A196" s="16"/>
      <c r="B196" s="10"/>
      <c r="C196" s="10"/>
      <c r="D196" s="10"/>
      <c r="E196" s="10"/>
      <c r="F196" s="10"/>
      <c r="G196" s="10"/>
      <c r="H196" s="10"/>
      <c r="I196" s="10"/>
      <c r="J196" s="10"/>
      <c r="K196" s="10"/>
      <c r="L196" s="10"/>
      <c r="M196" s="10"/>
      <c r="N196" s="10"/>
      <c r="O196" s="10"/>
      <c r="P196" s="21"/>
      <c r="Q196" s="21"/>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row>
    <row r="197" spans="1:40">
      <c r="A197" s="16"/>
      <c r="B197" s="10"/>
      <c r="C197" s="10"/>
      <c r="D197" s="10"/>
      <c r="E197" s="10"/>
      <c r="F197" s="10"/>
      <c r="G197" s="10"/>
      <c r="H197" s="10"/>
      <c r="I197" s="10"/>
      <c r="J197" s="10"/>
      <c r="K197" s="10"/>
      <c r="L197" s="10"/>
      <c r="M197" s="10"/>
      <c r="N197" s="10"/>
      <c r="O197" s="10"/>
      <c r="P197" s="21"/>
      <c r="Q197" s="21"/>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row>
    <row r="198" spans="1:40">
      <c r="A198" s="16"/>
      <c r="B198" s="10"/>
      <c r="C198" s="10"/>
      <c r="D198" s="10"/>
      <c r="E198" s="10"/>
      <c r="F198" s="10"/>
      <c r="G198" s="10"/>
      <c r="H198" s="10"/>
      <c r="I198" s="10"/>
      <c r="J198" s="10"/>
      <c r="K198" s="10"/>
      <c r="L198" s="10"/>
      <c r="M198" s="10"/>
      <c r="N198" s="10"/>
      <c r="O198" s="10"/>
      <c r="P198" s="21"/>
      <c r="Q198" s="21"/>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row>
    <row r="199" spans="1:40">
      <c r="A199" s="16"/>
      <c r="B199" s="10"/>
      <c r="C199" s="10"/>
      <c r="D199" s="10"/>
      <c r="E199" s="10"/>
      <c r="F199" s="10"/>
      <c r="G199" s="10"/>
      <c r="H199" s="10"/>
      <c r="I199" s="10"/>
      <c r="J199" s="10"/>
      <c r="K199" s="10"/>
      <c r="L199" s="10"/>
      <c r="M199" s="10"/>
      <c r="N199" s="10"/>
      <c r="O199" s="10"/>
      <c r="P199" s="21"/>
      <c r="Q199" s="21"/>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row>
    <row r="200" spans="1:40">
      <c r="A200" s="16"/>
      <c r="B200" s="10"/>
      <c r="C200" s="10"/>
      <c r="D200" s="10"/>
      <c r="E200" s="10"/>
      <c r="F200" s="10"/>
      <c r="G200" s="10"/>
      <c r="H200" s="10"/>
      <c r="I200" s="10"/>
      <c r="J200" s="10"/>
      <c r="K200" s="10"/>
      <c r="L200" s="10"/>
      <c r="M200" s="10"/>
      <c r="N200" s="10"/>
      <c r="O200" s="10"/>
      <c r="P200" s="21"/>
      <c r="Q200" s="21"/>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row>
    <row r="201" spans="1:40">
      <c r="A201" s="16"/>
      <c r="B201" s="10"/>
      <c r="C201" s="10"/>
      <c r="D201" s="10"/>
      <c r="E201" s="10"/>
      <c r="F201" s="10"/>
      <c r="G201" s="10"/>
      <c r="H201" s="10"/>
      <c r="I201" s="10"/>
      <c r="J201" s="10"/>
      <c r="K201" s="10"/>
      <c r="L201" s="10"/>
      <c r="M201" s="10"/>
      <c r="N201" s="10"/>
      <c r="O201" s="10"/>
      <c r="P201" s="21"/>
      <c r="Q201" s="21"/>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row>
    <row r="202" spans="1:40">
      <c r="A202" s="16"/>
      <c r="B202" s="10"/>
      <c r="C202" s="10"/>
      <c r="D202" s="10"/>
      <c r="E202" s="10"/>
      <c r="F202" s="10"/>
      <c r="G202" s="10"/>
      <c r="H202" s="10"/>
      <c r="I202" s="10"/>
      <c r="J202" s="10"/>
      <c r="K202" s="10"/>
      <c r="L202" s="10"/>
      <c r="M202" s="10"/>
      <c r="N202" s="10"/>
      <c r="O202" s="10"/>
      <c r="P202" s="21"/>
      <c r="Q202" s="21"/>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row>
    <row r="203" spans="1:40">
      <c r="A203" s="16"/>
      <c r="B203" s="10"/>
      <c r="C203" s="10"/>
      <c r="D203" s="10"/>
      <c r="E203" s="10"/>
      <c r="F203" s="10"/>
      <c r="G203" s="10"/>
      <c r="H203" s="10"/>
      <c r="I203" s="10"/>
      <c r="J203" s="10"/>
      <c r="K203" s="10"/>
      <c r="L203" s="10"/>
      <c r="M203" s="10"/>
      <c r="N203" s="10"/>
      <c r="O203" s="10"/>
      <c r="P203" s="21"/>
      <c r="Q203" s="21"/>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row>
    <row r="204" spans="1:40">
      <c r="A204" s="16"/>
      <c r="B204" s="10"/>
      <c r="C204" s="10"/>
      <c r="D204" s="10"/>
      <c r="E204" s="10"/>
      <c r="F204" s="10"/>
      <c r="G204" s="10"/>
      <c r="H204" s="10"/>
      <c r="I204" s="10"/>
      <c r="J204" s="10"/>
      <c r="K204" s="10"/>
      <c r="L204" s="10"/>
      <c r="M204" s="10"/>
      <c r="N204" s="10"/>
      <c r="O204" s="10"/>
      <c r="P204" s="21"/>
      <c r="Q204" s="21"/>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row>
    <row r="205" spans="1:40">
      <c r="A205" s="16"/>
      <c r="B205" s="10"/>
      <c r="C205" s="10"/>
      <c r="D205" s="10"/>
      <c r="E205" s="10"/>
      <c r="F205" s="10"/>
      <c r="G205" s="10"/>
      <c r="H205" s="10"/>
      <c r="I205" s="10"/>
      <c r="J205" s="10"/>
      <c r="K205" s="10"/>
      <c r="L205" s="10"/>
      <c r="M205" s="10"/>
      <c r="N205" s="10"/>
      <c r="O205" s="10"/>
      <c r="P205" s="21"/>
      <c r="Q205" s="21"/>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row>
    <row r="206" spans="1:40">
      <c r="A206" s="16"/>
      <c r="B206" s="10"/>
      <c r="C206" s="10"/>
      <c r="D206" s="10"/>
      <c r="E206" s="10"/>
      <c r="F206" s="10"/>
      <c r="G206" s="10"/>
      <c r="H206" s="10"/>
      <c r="I206" s="10"/>
      <c r="J206" s="10"/>
      <c r="K206" s="10"/>
      <c r="L206" s="10"/>
      <c r="M206" s="10"/>
      <c r="N206" s="10"/>
      <c r="O206" s="10"/>
      <c r="P206" s="21"/>
      <c r="Q206" s="21"/>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row>
    <row r="207" spans="1:40">
      <c r="A207" s="16"/>
      <c r="B207" s="10"/>
      <c r="C207" s="10"/>
      <c r="D207" s="10"/>
      <c r="E207" s="10"/>
      <c r="F207" s="10"/>
      <c r="G207" s="10"/>
      <c r="H207" s="10"/>
      <c r="I207" s="10"/>
      <c r="J207" s="10"/>
      <c r="K207" s="10"/>
      <c r="L207" s="10"/>
      <c r="M207" s="10"/>
      <c r="N207" s="10"/>
      <c r="O207" s="10"/>
      <c r="P207" s="21"/>
      <c r="Q207" s="21"/>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row>
    <row r="208" spans="1:40">
      <c r="A208" s="16"/>
      <c r="B208" s="10"/>
      <c r="C208" s="10"/>
      <c r="D208" s="10"/>
      <c r="E208" s="10"/>
      <c r="F208" s="10"/>
      <c r="G208" s="10"/>
      <c r="H208" s="10"/>
      <c r="I208" s="10"/>
      <c r="J208" s="10"/>
      <c r="K208" s="10"/>
      <c r="L208" s="10"/>
      <c r="M208" s="10"/>
      <c r="N208" s="10"/>
      <c r="O208" s="10"/>
      <c r="P208" s="21"/>
      <c r="Q208" s="21"/>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row>
    <row r="209" spans="1:40">
      <c r="A209" s="16"/>
      <c r="B209" s="10"/>
      <c r="C209" s="10"/>
      <c r="D209" s="10"/>
      <c r="E209" s="10"/>
      <c r="F209" s="10"/>
      <c r="G209" s="10"/>
      <c r="H209" s="10"/>
      <c r="I209" s="10"/>
      <c r="J209" s="10"/>
      <c r="K209" s="10"/>
      <c r="L209" s="10"/>
      <c r="M209" s="10"/>
      <c r="N209" s="10"/>
      <c r="O209" s="10"/>
      <c r="P209" s="21"/>
      <c r="Q209" s="21"/>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row>
    <row r="210" spans="1:40">
      <c r="A210" s="16"/>
      <c r="B210" s="10"/>
      <c r="C210" s="10"/>
      <c r="D210" s="10"/>
      <c r="E210" s="10"/>
      <c r="F210" s="10"/>
      <c r="G210" s="10"/>
      <c r="H210" s="10"/>
      <c r="I210" s="10"/>
      <c r="J210" s="10"/>
      <c r="K210" s="10"/>
      <c r="L210" s="10"/>
      <c r="M210" s="10"/>
      <c r="N210" s="10"/>
      <c r="O210" s="10"/>
      <c r="P210" s="21"/>
      <c r="Q210" s="21"/>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row>
    <row r="211" spans="1:40">
      <c r="A211" s="16"/>
      <c r="B211" s="10"/>
      <c r="C211" s="10"/>
      <c r="D211" s="10"/>
      <c r="E211" s="10"/>
      <c r="F211" s="10"/>
      <c r="G211" s="10"/>
      <c r="H211" s="10"/>
      <c r="I211" s="10"/>
      <c r="J211" s="10"/>
      <c r="K211" s="10"/>
      <c r="L211" s="10"/>
      <c r="M211" s="10"/>
      <c r="N211" s="10"/>
      <c r="O211" s="10"/>
      <c r="P211" s="21"/>
      <c r="Q211" s="21"/>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row>
    <row r="212" spans="1:40">
      <c r="A212" s="16"/>
      <c r="B212" s="10"/>
      <c r="C212" s="10"/>
      <c r="D212" s="10"/>
      <c r="E212" s="10"/>
      <c r="F212" s="10"/>
      <c r="G212" s="10"/>
      <c r="H212" s="10"/>
      <c r="I212" s="10"/>
      <c r="J212" s="10"/>
      <c r="K212" s="10"/>
      <c r="L212" s="10"/>
      <c r="M212" s="10"/>
      <c r="N212" s="10"/>
      <c r="O212" s="10"/>
      <c r="P212" s="21"/>
      <c r="Q212" s="21"/>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row>
    <row r="213" spans="1:40">
      <c r="A213" s="16"/>
      <c r="B213" s="10"/>
      <c r="C213" s="10"/>
      <c r="D213" s="10"/>
      <c r="E213" s="10"/>
      <c r="F213" s="10"/>
      <c r="G213" s="10"/>
      <c r="H213" s="10"/>
      <c r="I213" s="10"/>
      <c r="J213" s="10"/>
      <c r="K213" s="10"/>
      <c r="L213" s="10"/>
      <c r="M213" s="10"/>
      <c r="N213" s="10"/>
      <c r="O213" s="10"/>
      <c r="P213" s="21"/>
      <c r="Q213" s="21"/>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row>
    <row r="214" spans="1:40">
      <c r="A214" s="16"/>
      <c r="B214" s="10"/>
      <c r="C214" s="10"/>
      <c r="D214" s="10"/>
      <c r="E214" s="10"/>
      <c r="F214" s="10"/>
      <c r="G214" s="10"/>
      <c r="H214" s="10"/>
      <c r="I214" s="10"/>
      <c r="J214" s="10"/>
      <c r="K214" s="10"/>
      <c r="L214" s="10"/>
      <c r="M214" s="10"/>
      <c r="N214" s="10"/>
      <c r="O214" s="10"/>
      <c r="P214" s="21"/>
      <c r="Q214" s="21"/>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row>
    <row r="215" spans="1:40">
      <c r="A215" s="16"/>
      <c r="B215" s="10"/>
      <c r="C215" s="10"/>
      <c r="D215" s="10"/>
      <c r="E215" s="10"/>
      <c r="F215" s="10"/>
      <c r="G215" s="10"/>
      <c r="H215" s="10"/>
      <c r="I215" s="10"/>
      <c r="J215" s="10"/>
      <c r="K215" s="10"/>
      <c r="L215" s="10"/>
      <c r="M215" s="10"/>
      <c r="N215" s="10"/>
      <c r="O215" s="10"/>
      <c r="P215" s="21"/>
      <c r="Q215" s="21"/>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row>
    <row r="216" spans="1:40">
      <c r="A216" s="16"/>
      <c r="B216" s="10"/>
      <c r="C216" s="10"/>
      <c r="D216" s="10"/>
      <c r="E216" s="10"/>
      <c r="F216" s="10"/>
      <c r="G216" s="10"/>
      <c r="H216" s="10"/>
      <c r="I216" s="10"/>
      <c r="J216" s="10"/>
      <c r="K216" s="10"/>
      <c r="L216" s="10"/>
      <c r="M216" s="10"/>
      <c r="N216" s="10"/>
      <c r="O216" s="10"/>
      <c r="P216" s="21"/>
      <c r="Q216" s="21"/>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row>
    <row r="217" spans="1:40">
      <c r="A217" s="16"/>
      <c r="B217" s="10"/>
      <c r="C217" s="10"/>
      <c r="D217" s="10"/>
      <c r="E217" s="10"/>
      <c r="F217" s="10"/>
      <c r="G217" s="10"/>
      <c r="H217" s="10"/>
      <c r="I217" s="10"/>
      <c r="J217" s="10"/>
      <c r="K217" s="10"/>
      <c r="L217" s="10"/>
      <c r="M217" s="10"/>
      <c r="N217" s="10"/>
      <c r="O217" s="10"/>
      <c r="P217" s="21"/>
      <c r="Q217" s="21"/>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row>
    <row r="218" spans="1:40">
      <c r="A218" s="16"/>
      <c r="B218" s="10"/>
      <c r="C218" s="10"/>
      <c r="D218" s="10"/>
      <c r="E218" s="10"/>
      <c r="F218" s="10"/>
      <c r="G218" s="10"/>
      <c r="H218" s="10"/>
      <c r="I218" s="10"/>
      <c r="J218" s="10"/>
      <c r="K218" s="10"/>
      <c r="L218" s="10"/>
      <c r="M218" s="10"/>
      <c r="N218" s="10"/>
      <c r="O218" s="10"/>
      <c r="P218" s="21"/>
      <c r="Q218" s="21"/>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row>
    <row r="219" spans="1:40">
      <c r="A219" s="16"/>
      <c r="B219" s="10"/>
      <c r="C219" s="10"/>
      <c r="D219" s="10"/>
      <c r="E219" s="10"/>
      <c r="F219" s="10"/>
      <c r="G219" s="10"/>
      <c r="H219" s="10"/>
      <c r="I219" s="10"/>
      <c r="J219" s="10"/>
      <c r="K219" s="10"/>
      <c r="L219" s="10"/>
      <c r="M219" s="10"/>
      <c r="N219" s="10"/>
      <c r="O219" s="10"/>
      <c r="P219" s="21"/>
      <c r="Q219" s="21"/>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row>
    <row r="220" spans="1:40">
      <c r="A220" s="16"/>
      <c r="B220" s="10"/>
      <c r="C220" s="10"/>
      <c r="D220" s="10"/>
      <c r="E220" s="10"/>
      <c r="F220" s="10"/>
      <c r="G220" s="10"/>
      <c r="H220" s="10"/>
      <c r="I220" s="10"/>
      <c r="J220" s="10"/>
      <c r="K220" s="10"/>
      <c r="L220" s="10"/>
      <c r="M220" s="10"/>
      <c r="N220" s="10"/>
      <c r="O220" s="10"/>
      <c r="P220" s="21"/>
      <c r="Q220" s="21"/>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row>
    <row r="221" spans="1:40">
      <c r="A221" s="16"/>
      <c r="B221" s="10"/>
      <c r="C221" s="10"/>
      <c r="D221" s="10"/>
      <c r="E221" s="10"/>
      <c r="F221" s="10"/>
      <c r="G221" s="10"/>
      <c r="H221" s="10"/>
      <c r="I221" s="10"/>
      <c r="J221" s="10"/>
      <c r="K221" s="10"/>
      <c r="L221" s="10"/>
      <c r="M221" s="10"/>
      <c r="N221" s="10"/>
      <c r="O221" s="10"/>
      <c r="P221" s="21"/>
      <c r="Q221" s="21"/>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row>
    <row r="222" spans="1:40">
      <c r="A222" s="16"/>
      <c r="B222" s="10"/>
      <c r="C222" s="10"/>
      <c r="D222" s="10"/>
      <c r="E222" s="10"/>
      <c r="F222" s="10"/>
      <c r="G222" s="10"/>
      <c r="H222" s="10"/>
      <c r="I222" s="10"/>
      <c r="J222" s="10"/>
      <c r="K222" s="10"/>
      <c r="L222" s="10"/>
      <c r="M222" s="10"/>
      <c r="N222" s="10"/>
      <c r="O222" s="10"/>
      <c r="P222" s="21"/>
      <c r="Q222" s="21"/>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row>
    <row r="223" spans="1:40">
      <c r="A223" s="16"/>
      <c r="B223" s="10"/>
      <c r="C223" s="10"/>
      <c r="D223" s="10"/>
      <c r="E223" s="10"/>
      <c r="F223" s="10"/>
      <c r="G223" s="10"/>
      <c r="H223" s="10"/>
      <c r="I223" s="10"/>
      <c r="J223" s="10"/>
      <c r="K223" s="10"/>
      <c r="L223" s="10"/>
      <c r="M223" s="10"/>
      <c r="N223" s="10"/>
      <c r="O223" s="10"/>
      <c r="P223" s="21"/>
      <c r="Q223" s="21"/>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row>
    <row r="224" spans="1:40">
      <c r="A224" s="16"/>
      <c r="B224" s="10"/>
      <c r="C224" s="10"/>
      <c r="D224" s="10"/>
      <c r="E224" s="10"/>
      <c r="F224" s="10"/>
      <c r="G224" s="10"/>
      <c r="H224" s="10"/>
      <c r="I224" s="10"/>
      <c r="J224" s="10"/>
      <c r="K224" s="10"/>
      <c r="L224" s="10"/>
      <c r="M224" s="10"/>
      <c r="N224" s="10"/>
      <c r="O224" s="10"/>
      <c r="P224" s="21"/>
      <c r="Q224" s="21"/>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row>
    <row r="225" spans="1:40">
      <c r="A225" s="16"/>
      <c r="B225" s="10"/>
      <c r="C225" s="10"/>
      <c r="D225" s="10"/>
      <c r="E225" s="10"/>
      <c r="F225" s="10"/>
      <c r="G225" s="10"/>
      <c r="H225" s="10"/>
      <c r="I225" s="10"/>
      <c r="J225" s="10"/>
      <c r="K225" s="10"/>
      <c r="L225" s="10"/>
      <c r="M225" s="10"/>
      <c r="N225" s="10"/>
      <c r="O225" s="10"/>
      <c r="P225" s="21"/>
      <c r="Q225" s="21"/>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row>
    <row r="226" spans="1:40">
      <c r="A226" s="16"/>
      <c r="B226" s="10"/>
      <c r="C226" s="10"/>
      <c r="D226" s="10"/>
      <c r="E226" s="10"/>
      <c r="F226" s="10"/>
      <c r="G226" s="10"/>
      <c r="H226" s="10"/>
      <c r="I226" s="10"/>
      <c r="J226" s="10"/>
      <c r="K226" s="10"/>
      <c r="L226" s="10"/>
      <c r="M226" s="10"/>
      <c r="N226" s="10"/>
      <c r="O226" s="10"/>
      <c r="P226" s="21"/>
      <c r="Q226" s="21"/>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row>
    <row r="227" spans="1:40">
      <c r="A227" s="16"/>
      <c r="B227" s="10"/>
      <c r="C227" s="10"/>
      <c r="D227" s="10"/>
      <c r="E227" s="10"/>
      <c r="F227" s="10"/>
      <c r="G227" s="10"/>
      <c r="H227" s="10"/>
      <c r="I227" s="10"/>
      <c r="J227" s="10"/>
      <c r="K227" s="10"/>
      <c r="L227" s="10"/>
      <c r="M227" s="10"/>
      <c r="N227" s="10"/>
      <c r="O227" s="10"/>
      <c r="P227" s="21"/>
      <c r="Q227" s="21"/>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row>
    <row r="228" spans="1:40">
      <c r="A228" s="16"/>
      <c r="B228" s="10"/>
      <c r="C228" s="10"/>
      <c r="D228" s="10"/>
      <c r="E228" s="10"/>
      <c r="F228" s="10"/>
      <c r="G228" s="10"/>
      <c r="H228" s="10"/>
      <c r="I228" s="10"/>
      <c r="J228" s="10"/>
      <c r="K228" s="10"/>
      <c r="L228" s="10"/>
      <c r="M228" s="10"/>
      <c r="N228" s="10"/>
      <c r="O228" s="10"/>
      <c r="P228" s="21"/>
      <c r="Q228" s="21"/>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row>
    <row r="229" spans="1:40">
      <c r="A229" s="16"/>
      <c r="B229" s="10"/>
      <c r="C229" s="10"/>
      <c r="D229" s="10"/>
      <c r="E229" s="10"/>
      <c r="F229" s="10"/>
      <c r="G229" s="10"/>
      <c r="H229" s="10"/>
      <c r="I229" s="10"/>
      <c r="J229" s="10"/>
      <c r="K229" s="10"/>
      <c r="L229" s="10"/>
      <c r="M229" s="10"/>
      <c r="N229" s="10"/>
      <c r="O229" s="10"/>
      <c r="P229" s="21"/>
      <c r="Q229" s="21"/>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row>
    <row r="230" spans="1:40">
      <c r="A230" s="16"/>
      <c r="B230" s="10"/>
      <c r="C230" s="10"/>
      <c r="D230" s="10"/>
      <c r="E230" s="10"/>
      <c r="F230" s="10"/>
      <c r="G230" s="10"/>
      <c r="H230" s="10"/>
      <c r="I230" s="10"/>
      <c r="J230" s="10"/>
      <c r="K230" s="10"/>
      <c r="L230" s="10"/>
      <c r="M230" s="10"/>
      <c r="N230" s="10"/>
      <c r="O230" s="10"/>
      <c r="P230" s="21"/>
      <c r="Q230" s="21"/>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row>
    <row r="231" spans="1:40">
      <c r="A231" s="16"/>
      <c r="B231" s="10"/>
      <c r="C231" s="10"/>
      <c r="D231" s="10"/>
      <c r="E231" s="10"/>
      <c r="F231" s="10"/>
      <c r="G231" s="10"/>
      <c r="H231" s="10"/>
      <c r="I231" s="10"/>
      <c r="J231" s="10"/>
      <c r="K231" s="10"/>
      <c r="L231" s="10"/>
      <c r="M231" s="10"/>
      <c r="N231" s="10"/>
      <c r="O231" s="10"/>
      <c r="P231" s="21"/>
      <c r="Q231" s="21"/>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row>
    <row r="232" spans="1:40">
      <c r="A232" s="16"/>
      <c r="B232" s="10"/>
      <c r="C232" s="10"/>
      <c r="D232" s="10"/>
      <c r="E232" s="10"/>
      <c r="F232" s="10"/>
      <c r="G232" s="10"/>
      <c r="H232" s="10"/>
      <c r="I232" s="10"/>
      <c r="J232" s="10"/>
      <c r="K232" s="10"/>
      <c r="L232" s="10"/>
      <c r="M232" s="10"/>
      <c r="N232" s="10"/>
      <c r="O232" s="10"/>
      <c r="P232" s="21"/>
      <c r="Q232" s="21"/>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row>
    <row r="233" spans="1:40">
      <c r="A233" s="16"/>
      <c r="B233" s="10"/>
      <c r="C233" s="10"/>
      <c r="D233" s="10"/>
      <c r="E233" s="10"/>
      <c r="F233" s="10"/>
      <c r="G233" s="10"/>
      <c r="H233" s="10"/>
      <c r="I233" s="10"/>
      <c r="J233" s="10"/>
      <c r="K233" s="10"/>
      <c r="L233" s="10"/>
      <c r="M233" s="10"/>
      <c r="N233" s="10"/>
      <c r="O233" s="10"/>
      <c r="P233" s="21"/>
      <c r="Q233" s="21"/>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row>
    <row r="234" spans="1:40">
      <c r="A234" s="16"/>
      <c r="B234" s="10"/>
      <c r="C234" s="10"/>
      <c r="D234" s="10"/>
      <c r="E234" s="10"/>
      <c r="F234" s="10"/>
      <c r="G234" s="10"/>
      <c r="H234" s="10"/>
      <c r="I234" s="10"/>
      <c r="J234" s="10"/>
      <c r="K234" s="10"/>
      <c r="L234" s="10"/>
      <c r="M234" s="10"/>
      <c r="N234" s="10"/>
      <c r="O234" s="10"/>
      <c r="P234" s="21"/>
      <c r="Q234" s="21"/>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row>
    <row r="235" spans="1:40">
      <c r="A235" s="16"/>
      <c r="B235" s="10"/>
      <c r="C235" s="10"/>
      <c r="D235" s="10"/>
      <c r="E235" s="10"/>
      <c r="F235" s="10"/>
      <c r="G235" s="10"/>
      <c r="H235" s="10"/>
      <c r="I235" s="10"/>
      <c r="J235" s="10"/>
      <c r="K235" s="10"/>
      <c r="L235" s="10"/>
      <c r="M235" s="10"/>
      <c r="N235" s="10"/>
      <c r="O235" s="10"/>
      <c r="P235" s="21"/>
      <c r="Q235" s="21"/>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row>
    <row r="236" spans="1:40">
      <c r="A236" s="16"/>
      <c r="B236" s="10"/>
      <c r="C236" s="10"/>
      <c r="D236" s="10"/>
      <c r="E236" s="10"/>
      <c r="F236" s="10"/>
      <c r="G236" s="10"/>
      <c r="H236" s="10"/>
      <c r="I236" s="10"/>
      <c r="J236" s="10"/>
      <c r="K236" s="10"/>
      <c r="L236" s="10"/>
      <c r="M236" s="10"/>
      <c r="N236" s="10"/>
      <c r="O236" s="10"/>
      <c r="P236" s="21"/>
      <c r="Q236" s="21"/>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row>
    <row r="237" spans="1:40">
      <c r="A237" s="16"/>
      <c r="B237" s="10"/>
      <c r="C237" s="10"/>
      <c r="D237" s="10"/>
      <c r="E237" s="10"/>
      <c r="F237" s="10"/>
      <c r="G237" s="10"/>
      <c r="H237" s="10"/>
      <c r="I237" s="10"/>
      <c r="J237" s="10"/>
      <c r="K237" s="10"/>
      <c r="L237" s="10"/>
      <c r="M237" s="10"/>
      <c r="N237" s="10"/>
      <c r="O237" s="10"/>
      <c r="P237" s="21"/>
      <c r="Q237" s="21"/>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row>
    <row r="238" spans="1:40">
      <c r="A238" s="16"/>
      <c r="B238" s="10"/>
      <c r="C238" s="10"/>
      <c r="D238" s="10"/>
      <c r="E238" s="10"/>
      <c r="F238" s="10"/>
      <c r="G238" s="10"/>
      <c r="H238" s="10"/>
      <c r="I238" s="10"/>
      <c r="J238" s="10"/>
      <c r="K238" s="10"/>
      <c r="L238" s="10"/>
      <c r="M238" s="10"/>
      <c r="N238" s="10"/>
      <c r="O238" s="10"/>
      <c r="P238" s="21"/>
      <c r="Q238" s="21"/>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row>
    <row r="239" spans="1:40">
      <c r="A239" s="16"/>
      <c r="B239" s="10"/>
      <c r="C239" s="10"/>
      <c r="D239" s="10"/>
      <c r="E239" s="10"/>
      <c r="F239" s="10"/>
      <c r="G239" s="10"/>
      <c r="H239" s="10"/>
      <c r="I239" s="10"/>
      <c r="J239" s="10"/>
      <c r="K239" s="10"/>
      <c r="L239" s="10"/>
      <c r="M239" s="10"/>
      <c r="N239" s="10"/>
      <c r="O239" s="10"/>
      <c r="P239" s="21"/>
      <c r="Q239" s="21"/>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row>
    <row r="240" spans="1:40">
      <c r="A240" s="16"/>
      <c r="B240" s="10"/>
      <c r="C240" s="10"/>
      <c r="D240" s="10"/>
      <c r="E240" s="10"/>
      <c r="F240" s="10"/>
      <c r="G240" s="10"/>
      <c r="H240" s="10"/>
      <c r="I240" s="10"/>
      <c r="J240" s="10"/>
      <c r="K240" s="10"/>
      <c r="L240" s="10"/>
      <c r="M240" s="10"/>
      <c r="N240" s="10"/>
      <c r="O240" s="10"/>
      <c r="P240" s="21"/>
      <c r="Q240" s="21"/>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row>
    <row r="241" spans="1:40">
      <c r="A241" s="16"/>
      <c r="B241" s="10"/>
      <c r="C241" s="10"/>
      <c r="D241" s="10"/>
      <c r="E241" s="10"/>
      <c r="F241" s="10"/>
      <c r="G241" s="10"/>
      <c r="H241" s="10"/>
      <c r="I241" s="10"/>
      <c r="J241" s="10"/>
      <c r="K241" s="10"/>
      <c r="L241" s="10"/>
      <c r="M241" s="10"/>
      <c r="N241" s="10"/>
      <c r="O241" s="10"/>
      <c r="P241" s="21"/>
      <c r="Q241" s="21"/>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row>
    <row r="242" spans="1:40">
      <c r="A242" s="16"/>
      <c r="B242" s="10"/>
      <c r="C242" s="10"/>
      <c r="D242" s="10"/>
      <c r="E242" s="10"/>
      <c r="F242" s="10"/>
      <c r="G242" s="10"/>
      <c r="H242" s="10"/>
      <c r="I242" s="10"/>
      <c r="J242" s="10"/>
      <c r="K242" s="10"/>
      <c r="L242" s="10"/>
      <c r="M242" s="10"/>
      <c r="N242" s="10"/>
      <c r="O242" s="10"/>
      <c r="P242" s="21"/>
      <c r="Q242" s="21"/>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row>
    <row r="243" spans="1:40">
      <c r="A243" s="16"/>
      <c r="B243" s="10"/>
      <c r="C243" s="10"/>
      <c r="D243" s="10"/>
      <c r="E243" s="10"/>
      <c r="F243" s="10"/>
      <c r="G243" s="10"/>
      <c r="H243" s="10"/>
      <c r="I243" s="10"/>
      <c r="J243" s="10"/>
      <c r="K243" s="10"/>
      <c r="L243" s="10"/>
      <c r="M243" s="10"/>
      <c r="N243" s="10"/>
      <c r="O243" s="10"/>
      <c r="P243" s="21"/>
      <c r="Q243" s="21"/>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row>
    <row r="244" spans="1:40">
      <c r="A244" s="16"/>
      <c r="B244" s="10"/>
      <c r="C244" s="10"/>
      <c r="D244" s="10"/>
      <c r="E244" s="10"/>
      <c r="F244" s="10"/>
      <c r="G244" s="10"/>
      <c r="H244" s="10"/>
      <c r="I244" s="10"/>
      <c r="J244" s="10"/>
      <c r="K244" s="10"/>
      <c r="L244" s="10"/>
      <c r="M244" s="10"/>
      <c r="N244" s="10"/>
      <c r="O244" s="10"/>
      <c r="P244" s="21"/>
      <c r="Q244" s="21"/>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row>
    <row r="245" spans="1:40">
      <c r="A245" s="16"/>
      <c r="B245" s="10"/>
      <c r="C245" s="10"/>
      <c r="D245" s="10"/>
      <c r="E245" s="10"/>
      <c r="F245" s="10"/>
      <c r="G245" s="10"/>
      <c r="H245" s="10"/>
      <c r="I245" s="10"/>
      <c r="J245" s="10"/>
      <c r="K245" s="10"/>
      <c r="L245" s="10"/>
      <c r="M245" s="10"/>
      <c r="N245" s="10"/>
      <c r="O245" s="10"/>
      <c r="P245" s="21"/>
      <c r="Q245" s="21"/>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row>
    <row r="246" spans="1:40">
      <c r="A246" s="16"/>
      <c r="B246" s="10"/>
      <c r="C246" s="10"/>
      <c r="D246" s="10"/>
      <c r="E246" s="10"/>
      <c r="F246" s="10"/>
      <c r="G246" s="10"/>
      <c r="H246" s="10"/>
      <c r="I246" s="10"/>
      <c r="J246" s="10"/>
      <c r="K246" s="10"/>
      <c r="L246" s="10"/>
      <c r="M246" s="10"/>
      <c r="N246" s="10"/>
      <c r="O246" s="10"/>
      <c r="P246" s="21"/>
      <c r="Q246" s="21"/>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row>
    <row r="247" spans="1:40">
      <c r="A247" s="16"/>
      <c r="B247" s="10"/>
      <c r="C247" s="10"/>
      <c r="D247" s="10"/>
      <c r="E247" s="10"/>
      <c r="F247" s="10"/>
      <c r="G247" s="10"/>
      <c r="H247" s="10"/>
      <c r="I247" s="10"/>
      <c r="J247" s="10"/>
      <c r="K247" s="10"/>
      <c r="L247" s="10"/>
      <c r="M247" s="10"/>
      <c r="N247" s="10"/>
      <c r="O247" s="10"/>
      <c r="P247" s="21"/>
      <c r="Q247" s="21"/>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row>
    <row r="248" spans="1:40">
      <c r="A248" s="16"/>
      <c r="B248" s="10"/>
      <c r="C248" s="10"/>
      <c r="D248" s="10"/>
      <c r="E248" s="10"/>
      <c r="F248" s="10"/>
      <c r="G248" s="10"/>
      <c r="H248" s="10"/>
      <c r="I248" s="10"/>
      <c r="J248" s="10"/>
      <c r="K248" s="10"/>
      <c r="L248" s="10"/>
      <c r="M248" s="10"/>
      <c r="N248" s="10"/>
      <c r="O248" s="10"/>
      <c r="P248" s="21"/>
      <c r="Q248" s="21"/>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row>
    <row r="249" spans="1:40">
      <c r="A249" s="16"/>
      <c r="B249" s="10"/>
      <c r="C249" s="10"/>
      <c r="D249" s="10"/>
      <c r="E249" s="10"/>
      <c r="F249" s="10"/>
      <c r="G249" s="10"/>
      <c r="H249" s="10"/>
      <c r="I249" s="10"/>
      <c r="J249" s="10"/>
      <c r="K249" s="10"/>
      <c r="L249" s="10"/>
      <c r="M249" s="10"/>
      <c r="N249" s="10"/>
      <c r="O249" s="10"/>
      <c r="P249" s="21"/>
      <c r="Q249" s="21"/>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row>
    <row r="250" spans="1:40">
      <c r="A250" s="16"/>
      <c r="B250" s="10"/>
      <c r="C250" s="10"/>
      <c r="D250" s="10"/>
      <c r="E250" s="10"/>
      <c r="F250" s="10"/>
      <c r="G250" s="10"/>
      <c r="H250" s="10"/>
      <c r="I250" s="10"/>
      <c r="J250" s="10"/>
      <c r="K250" s="10"/>
      <c r="L250" s="10"/>
      <c r="M250" s="10"/>
      <c r="N250" s="10"/>
      <c r="O250" s="10"/>
      <c r="P250" s="21"/>
      <c r="Q250" s="21"/>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row>
    <row r="251" spans="1:40">
      <c r="A251" s="16"/>
      <c r="B251" s="10"/>
      <c r="C251" s="10"/>
      <c r="D251" s="10"/>
      <c r="E251" s="10"/>
      <c r="F251" s="10"/>
      <c r="G251" s="10"/>
      <c r="H251" s="10"/>
      <c r="I251" s="10"/>
      <c r="J251" s="10"/>
      <c r="K251" s="10"/>
      <c r="L251" s="10"/>
      <c r="M251" s="10"/>
      <c r="N251" s="10"/>
      <c r="O251" s="10"/>
      <c r="P251" s="21"/>
      <c r="Q251" s="21"/>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row>
    <row r="252" spans="1:40">
      <c r="A252" s="16"/>
      <c r="B252" s="10"/>
      <c r="C252" s="10"/>
      <c r="D252" s="10"/>
      <c r="E252" s="10"/>
      <c r="F252" s="10"/>
      <c r="G252" s="10"/>
      <c r="H252" s="10"/>
      <c r="I252" s="10"/>
      <c r="J252" s="10"/>
      <c r="K252" s="10"/>
      <c r="L252" s="10"/>
      <c r="M252" s="10"/>
      <c r="N252" s="10"/>
      <c r="O252" s="10"/>
      <c r="P252" s="21"/>
      <c r="Q252" s="21"/>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row>
    <row r="253" spans="1:40">
      <c r="A253" s="16"/>
      <c r="B253" s="10"/>
      <c r="C253" s="10"/>
      <c r="D253" s="10"/>
      <c r="E253" s="10"/>
      <c r="F253" s="10"/>
      <c r="G253" s="10"/>
      <c r="H253" s="10"/>
      <c r="I253" s="10"/>
      <c r="J253" s="10"/>
      <c r="K253" s="10"/>
      <c r="L253" s="10"/>
      <c r="M253" s="10"/>
      <c r="N253" s="10"/>
      <c r="O253" s="10"/>
      <c r="P253" s="21"/>
      <c r="Q253" s="21"/>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row>
    <row r="254" spans="1:40">
      <c r="A254" s="16"/>
      <c r="B254" s="10"/>
      <c r="C254" s="10"/>
      <c r="D254" s="10"/>
      <c r="E254" s="10"/>
      <c r="F254" s="10"/>
      <c r="G254" s="10"/>
      <c r="H254" s="10"/>
      <c r="I254" s="10"/>
      <c r="J254" s="10"/>
      <c r="K254" s="10"/>
      <c r="L254" s="10"/>
      <c r="M254" s="10"/>
      <c r="N254" s="10"/>
      <c r="O254" s="10"/>
      <c r="P254" s="21"/>
      <c r="Q254" s="21"/>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row>
    <row r="255" spans="1:40">
      <c r="A255" s="16"/>
      <c r="B255" s="10"/>
      <c r="C255" s="10"/>
      <c r="D255" s="10"/>
      <c r="E255" s="10"/>
      <c r="F255" s="10"/>
      <c r="G255" s="10"/>
      <c r="H255" s="10"/>
      <c r="I255" s="10"/>
      <c r="J255" s="10"/>
      <c r="K255" s="10"/>
      <c r="L255" s="10"/>
      <c r="M255" s="10"/>
      <c r="N255" s="10"/>
      <c r="O255" s="10"/>
      <c r="P255" s="21"/>
      <c r="Q255" s="21"/>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row>
    <row r="256" spans="1:40">
      <c r="A256" s="16"/>
      <c r="B256" s="10"/>
      <c r="C256" s="10"/>
      <c r="D256" s="10"/>
      <c r="E256" s="10"/>
      <c r="F256" s="10"/>
      <c r="G256" s="10"/>
      <c r="H256" s="10"/>
      <c r="I256" s="10"/>
      <c r="J256" s="10"/>
      <c r="K256" s="10"/>
      <c r="L256" s="10"/>
      <c r="M256" s="10"/>
      <c r="N256" s="10"/>
      <c r="O256" s="10"/>
      <c r="P256" s="21"/>
      <c r="Q256" s="21"/>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row>
    <row r="257" spans="1:40">
      <c r="A257" s="16"/>
      <c r="B257" s="10"/>
      <c r="C257" s="10"/>
      <c r="D257" s="10"/>
      <c r="E257" s="10"/>
      <c r="F257" s="10"/>
      <c r="G257" s="10"/>
      <c r="H257" s="10"/>
      <c r="I257" s="10"/>
      <c r="J257" s="10"/>
      <c r="K257" s="10"/>
      <c r="L257" s="10"/>
      <c r="M257" s="10"/>
      <c r="N257" s="10"/>
      <c r="O257" s="10"/>
      <c r="P257" s="21"/>
      <c r="Q257" s="21"/>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row>
    <row r="258" spans="1:40">
      <c r="A258" s="16"/>
      <c r="B258" s="10"/>
      <c r="C258" s="10"/>
      <c r="D258" s="10"/>
      <c r="E258" s="10"/>
      <c r="F258" s="10"/>
      <c r="G258" s="10"/>
      <c r="H258" s="10"/>
      <c r="I258" s="10"/>
      <c r="J258" s="10"/>
      <c r="K258" s="10"/>
      <c r="L258" s="10"/>
      <c r="M258" s="10"/>
      <c r="N258" s="10"/>
      <c r="O258" s="10"/>
      <c r="P258" s="21"/>
      <c r="Q258" s="21"/>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row>
    <row r="259" spans="1:40">
      <c r="A259" s="16"/>
      <c r="B259" s="10"/>
      <c r="C259" s="10"/>
      <c r="D259" s="10"/>
      <c r="E259" s="10"/>
      <c r="F259" s="10"/>
      <c r="G259" s="10"/>
      <c r="H259" s="10"/>
      <c r="I259" s="10"/>
      <c r="J259" s="10"/>
      <c r="K259" s="10"/>
      <c r="L259" s="10"/>
      <c r="M259" s="10"/>
      <c r="N259" s="10"/>
      <c r="O259" s="10"/>
      <c r="P259" s="21"/>
      <c r="Q259" s="21"/>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row>
    <row r="260" spans="1:40">
      <c r="A260" s="16"/>
      <c r="B260" s="10"/>
      <c r="C260" s="10"/>
      <c r="D260" s="10"/>
      <c r="E260" s="10"/>
      <c r="F260" s="10"/>
      <c r="G260" s="10"/>
      <c r="H260" s="10"/>
      <c r="I260" s="10"/>
      <c r="J260" s="10"/>
      <c r="K260" s="10"/>
      <c r="L260" s="10"/>
      <c r="M260" s="10"/>
      <c r="N260" s="10"/>
      <c r="O260" s="10"/>
      <c r="P260" s="21"/>
      <c r="Q260" s="21"/>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row>
    <row r="261" spans="1:40">
      <c r="A261" s="16"/>
      <c r="B261" s="10"/>
      <c r="C261" s="10"/>
      <c r="D261" s="10"/>
      <c r="E261" s="10"/>
      <c r="F261" s="10"/>
      <c r="G261" s="10"/>
      <c r="H261" s="10"/>
      <c r="I261" s="10"/>
      <c r="J261" s="10"/>
      <c r="K261" s="10"/>
      <c r="L261" s="10"/>
      <c r="M261" s="10"/>
      <c r="N261" s="10"/>
      <c r="O261" s="10"/>
      <c r="P261" s="21"/>
      <c r="Q261" s="21"/>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row>
    <row r="262" spans="1:40">
      <c r="A262" s="16"/>
      <c r="B262" s="10"/>
      <c r="C262" s="10"/>
      <c r="D262" s="10"/>
      <c r="E262" s="10"/>
      <c r="F262" s="10"/>
      <c r="G262" s="10"/>
      <c r="H262" s="10"/>
      <c r="I262" s="10"/>
      <c r="J262" s="10"/>
      <c r="K262" s="10"/>
      <c r="L262" s="10"/>
      <c r="M262" s="10"/>
      <c r="N262" s="10"/>
      <c r="O262" s="10"/>
      <c r="P262" s="21"/>
      <c r="Q262" s="21"/>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row>
    <row r="263" spans="1:40">
      <c r="A263" s="16"/>
      <c r="B263" s="10"/>
      <c r="C263" s="10"/>
      <c r="D263" s="10"/>
      <c r="E263" s="10"/>
      <c r="F263" s="10"/>
      <c r="G263" s="10"/>
      <c r="H263" s="10"/>
      <c r="I263" s="10"/>
      <c r="J263" s="10"/>
      <c r="K263" s="10"/>
      <c r="L263" s="10"/>
      <c r="M263" s="10"/>
      <c r="N263" s="10"/>
      <c r="O263" s="10"/>
      <c r="P263" s="21"/>
      <c r="Q263" s="21"/>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row>
    <row r="264" spans="1:40">
      <c r="A264" s="16"/>
      <c r="B264" s="10"/>
      <c r="C264" s="10"/>
      <c r="D264" s="10"/>
      <c r="E264" s="10"/>
      <c r="F264" s="10"/>
      <c r="G264" s="10"/>
      <c r="H264" s="10"/>
      <c r="I264" s="10"/>
      <c r="J264" s="10"/>
      <c r="K264" s="10"/>
      <c r="L264" s="10"/>
      <c r="M264" s="10"/>
      <c r="N264" s="10"/>
      <c r="O264" s="10"/>
      <c r="P264" s="21"/>
      <c r="Q264" s="21"/>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row>
    <row r="265" spans="1:40">
      <c r="A265" s="16"/>
      <c r="B265" s="10"/>
      <c r="C265" s="10"/>
      <c r="D265" s="10"/>
      <c r="E265" s="10"/>
      <c r="F265" s="10"/>
      <c r="G265" s="10"/>
      <c r="H265" s="10"/>
      <c r="I265" s="10"/>
      <c r="J265" s="10"/>
      <c r="K265" s="10"/>
      <c r="L265" s="10"/>
      <c r="M265" s="10"/>
      <c r="N265" s="10"/>
      <c r="O265" s="10"/>
      <c r="P265" s="21"/>
      <c r="Q265" s="21"/>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row>
    <row r="266" spans="1:40">
      <c r="A266" s="16"/>
      <c r="B266" s="10"/>
      <c r="C266" s="10"/>
      <c r="D266" s="10"/>
      <c r="E266" s="10"/>
      <c r="F266" s="10"/>
      <c r="G266" s="10"/>
      <c r="H266" s="10"/>
      <c r="I266" s="10"/>
      <c r="J266" s="10"/>
      <c r="K266" s="10"/>
      <c r="L266" s="10"/>
      <c r="M266" s="10"/>
      <c r="N266" s="10"/>
      <c r="O266" s="10"/>
      <c r="P266" s="21"/>
      <c r="Q266" s="21"/>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row>
    <row r="267" spans="1:40">
      <c r="A267" s="16"/>
      <c r="B267" s="10"/>
      <c r="C267" s="10"/>
      <c r="D267" s="10"/>
      <c r="E267" s="10"/>
      <c r="F267" s="10"/>
      <c r="G267" s="10"/>
      <c r="H267" s="10"/>
      <c r="I267" s="10"/>
      <c r="J267" s="10"/>
      <c r="K267" s="10"/>
      <c r="L267" s="10"/>
      <c r="M267" s="10"/>
      <c r="N267" s="10"/>
      <c r="O267" s="10"/>
      <c r="P267" s="21"/>
      <c r="Q267" s="21"/>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row>
    <row r="268" spans="1:40">
      <c r="A268" s="16"/>
      <c r="B268" s="10"/>
      <c r="C268" s="10"/>
      <c r="D268" s="10"/>
      <c r="E268" s="10"/>
      <c r="F268" s="10"/>
      <c r="G268" s="10"/>
      <c r="H268" s="10"/>
      <c r="I268" s="10"/>
      <c r="J268" s="10"/>
      <c r="K268" s="10"/>
      <c r="L268" s="10"/>
      <c r="M268" s="10"/>
      <c r="N268" s="10"/>
      <c r="O268" s="10"/>
      <c r="P268" s="21"/>
      <c r="Q268" s="21"/>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row>
    <row r="269" spans="1:40">
      <c r="A269" s="16"/>
      <c r="B269" s="10"/>
      <c r="C269" s="10"/>
      <c r="D269" s="10"/>
      <c r="E269" s="10"/>
      <c r="F269" s="10"/>
      <c r="G269" s="10"/>
      <c r="H269" s="10"/>
      <c r="I269" s="10"/>
      <c r="J269" s="10"/>
      <c r="K269" s="10"/>
      <c r="L269" s="10"/>
      <c r="M269" s="10"/>
      <c r="N269" s="10"/>
      <c r="O269" s="10"/>
      <c r="P269" s="21"/>
      <c r="Q269" s="21"/>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row>
    <row r="270" spans="1:40">
      <c r="A270" s="16"/>
      <c r="B270" s="10"/>
      <c r="C270" s="10"/>
      <c r="D270" s="10"/>
      <c r="E270" s="10"/>
      <c r="F270" s="10"/>
      <c r="G270" s="10"/>
      <c r="H270" s="10"/>
      <c r="I270" s="10"/>
      <c r="J270" s="10"/>
      <c r="K270" s="10"/>
      <c r="L270" s="10"/>
      <c r="M270" s="10"/>
      <c r="N270" s="10"/>
      <c r="O270" s="10"/>
      <c r="P270" s="21"/>
      <c r="Q270" s="21"/>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row>
    <row r="271" spans="1:40">
      <c r="A271" s="16"/>
      <c r="B271" s="10"/>
      <c r="C271" s="10"/>
      <c r="D271" s="10"/>
      <c r="E271" s="10"/>
      <c r="F271" s="10"/>
      <c r="G271" s="10"/>
      <c r="H271" s="10"/>
      <c r="I271" s="10"/>
      <c r="J271" s="10"/>
      <c r="K271" s="10"/>
      <c r="L271" s="10"/>
      <c r="M271" s="10"/>
      <c r="N271" s="10"/>
      <c r="O271" s="10"/>
      <c r="P271" s="21"/>
      <c r="Q271" s="21"/>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row>
    <row r="272" spans="1:40">
      <c r="A272" s="16"/>
      <c r="B272" s="10"/>
      <c r="C272" s="10"/>
      <c r="D272" s="10"/>
      <c r="E272" s="10"/>
      <c r="F272" s="10"/>
      <c r="G272" s="10"/>
      <c r="H272" s="10"/>
      <c r="I272" s="10"/>
      <c r="J272" s="10"/>
      <c r="K272" s="10"/>
      <c r="L272" s="10"/>
      <c r="M272" s="10"/>
      <c r="N272" s="10"/>
      <c r="O272" s="10"/>
      <c r="P272" s="21"/>
      <c r="Q272" s="21"/>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row>
    <row r="273" spans="1:40">
      <c r="A273" s="16"/>
      <c r="B273" s="10"/>
      <c r="C273" s="10"/>
      <c r="D273" s="10"/>
      <c r="E273" s="10"/>
      <c r="F273" s="10"/>
      <c r="G273" s="10"/>
      <c r="H273" s="10"/>
      <c r="I273" s="10"/>
      <c r="J273" s="10"/>
      <c r="K273" s="10"/>
      <c r="L273" s="10"/>
      <c r="M273" s="10"/>
      <c r="N273" s="10"/>
      <c r="O273" s="10"/>
      <c r="P273" s="21"/>
      <c r="Q273" s="21"/>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row>
    <row r="274" spans="1:40">
      <c r="A274" s="16"/>
      <c r="B274" s="10"/>
      <c r="C274" s="10"/>
      <c r="D274" s="10"/>
      <c r="E274" s="10"/>
      <c r="F274" s="10"/>
      <c r="G274" s="10"/>
      <c r="H274" s="10"/>
      <c r="I274" s="10"/>
      <c r="J274" s="10"/>
      <c r="K274" s="10"/>
      <c r="L274" s="10"/>
      <c r="M274" s="10"/>
      <c r="N274" s="10"/>
      <c r="O274" s="10"/>
      <c r="P274" s="21"/>
      <c r="Q274" s="21"/>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row>
    <row r="275" spans="1:40">
      <c r="A275" s="16"/>
      <c r="B275" s="10"/>
      <c r="C275" s="10"/>
      <c r="D275" s="10"/>
      <c r="E275" s="10"/>
      <c r="F275" s="10"/>
      <c r="G275" s="10"/>
      <c r="H275" s="10"/>
      <c r="I275" s="10"/>
      <c r="J275" s="10"/>
      <c r="K275" s="10"/>
      <c r="L275" s="10"/>
      <c r="M275" s="10"/>
      <c r="N275" s="10"/>
      <c r="O275" s="10"/>
      <c r="P275" s="21"/>
      <c r="Q275" s="21"/>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row>
    <row r="276" spans="1:40">
      <c r="A276" s="16"/>
      <c r="B276" s="10"/>
      <c r="C276" s="10"/>
      <c r="D276" s="10"/>
      <c r="E276" s="10"/>
      <c r="F276" s="10"/>
      <c r="G276" s="10"/>
      <c r="H276" s="10"/>
      <c r="I276" s="10"/>
      <c r="J276" s="10"/>
      <c r="K276" s="10"/>
      <c r="L276" s="10"/>
      <c r="M276" s="10"/>
      <c r="N276" s="10"/>
      <c r="O276" s="10"/>
      <c r="P276" s="21"/>
      <c r="Q276" s="21"/>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row>
    <row r="277" spans="1:40">
      <c r="A277" s="16"/>
      <c r="B277" s="10"/>
      <c r="C277" s="10"/>
      <c r="D277" s="10"/>
      <c r="E277" s="10"/>
      <c r="F277" s="10"/>
      <c r="G277" s="10"/>
      <c r="H277" s="10"/>
      <c r="I277" s="10"/>
      <c r="J277" s="10"/>
      <c r="K277" s="10"/>
      <c r="L277" s="10"/>
      <c r="M277" s="10"/>
      <c r="N277" s="10"/>
      <c r="O277" s="10"/>
      <c r="P277" s="21"/>
      <c r="Q277" s="21"/>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row>
    <row r="278" spans="1:40">
      <c r="A278" s="16"/>
      <c r="B278" s="10"/>
      <c r="C278" s="10"/>
      <c r="D278" s="10"/>
      <c r="E278" s="10"/>
      <c r="F278" s="10"/>
      <c r="G278" s="10"/>
      <c r="H278" s="10"/>
      <c r="I278" s="10"/>
      <c r="J278" s="10"/>
      <c r="K278" s="10"/>
      <c r="L278" s="10"/>
      <c r="M278" s="10"/>
      <c r="N278" s="10"/>
      <c r="O278" s="10"/>
      <c r="P278" s="21"/>
      <c r="Q278" s="21"/>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row>
    <row r="279" spans="1:40">
      <c r="A279" s="16"/>
      <c r="B279" s="10"/>
      <c r="C279" s="10"/>
      <c r="D279" s="10"/>
      <c r="E279" s="10"/>
      <c r="F279" s="10"/>
      <c r="G279" s="10"/>
      <c r="H279" s="10"/>
      <c r="I279" s="10"/>
      <c r="J279" s="10"/>
      <c r="K279" s="10"/>
      <c r="L279" s="10"/>
      <c r="M279" s="10"/>
      <c r="N279" s="10"/>
      <c r="O279" s="10"/>
      <c r="P279" s="21"/>
      <c r="Q279" s="21"/>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row>
    <row r="280" spans="1:40">
      <c r="A280" s="16"/>
      <c r="B280" s="10"/>
      <c r="C280" s="10"/>
      <c r="D280" s="10"/>
      <c r="E280" s="10"/>
      <c r="F280" s="10"/>
      <c r="G280" s="10"/>
      <c r="H280" s="10"/>
      <c r="I280" s="10"/>
      <c r="J280" s="10"/>
      <c r="K280" s="10"/>
      <c r="L280" s="10"/>
      <c r="M280" s="10"/>
      <c r="N280" s="10"/>
      <c r="O280" s="10"/>
      <c r="P280" s="21"/>
      <c r="Q280" s="21"/>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row>
    <row r="281" spans="1:40">
      <c r="A281" s="16"/>
      <c r="B281" s="10"/>
      <c r="C281" s="10"/>
      <c r="D281" s="10"/>
      <c r="E281" s="10"/>
      <c r="F281" s="10"/>
      <c r="G281" s="10"/>
      <c r="H281" s="10"/>
      <c r="I281" s="10"/>
      <c r="J281" s="10"/>
      <c r="K281" s="10"/>
      <c r="L281" s="10"/>
      <c r="M281" s="10"/>
      <c r="N281" s="10"/>
      <c r="O281" s="10"/>
      <c r="P281" s="21"/>
      <c r="Q281" s="21"/>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row>
    <row r="282" spans="1:40">
      <c r="A282" s="16"/>
      <c r="B282" s="10"/>
      <c r="C282" s="10"/>
      <c r="D282" s="10"/>
      <c r="E282" s="10"/>
      <c r="F282" s="10"/>
      <c r="G282" s="10"/>
      <c r="H282" s="10"/>
      <c r="I282" s="10"/>
      <c r="J282" s="10"/>
      <c r="K282" s="10"/>
      <c r="L282" s="10"/>
      <c r="M282" s="10"/>
      <c r="N282" s="10"/>
      <c r="O282" s="10"/>
      <c r="P282" s="21"/>
      <c r="Q282" s="21"/>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row>
    <row r="283" spans="1:40">
      <c r="A283" s="16"/>
      <c r="B283" s="10"/>
      <c r="C283" s="10"/>
      <c r="D283" s="10"/>
      <c r="E283" s="10"/>
      <c r="F283" s="10"/>
      <c r="G283" s="10"/>
      <c r="H283" s="10"/>
      <c r="I283" s="10"/>
      <c r="J283" s="10"/>
      <c r="K283" s="10"/>
      <c r="L283" s="10"/>
      <c r="M283" s="10"/>
      <c r="N283" s="10"/>
      <c r="O283" s="10"/>
      <c r="P283" s="21"/>
      <c r="Q283" s="21"/>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row>
    <row r="284" spans="1:40">
      <c r="A284" s="16"/>
      <c r="B284" s="10"/>
      <c r="C284" s="10"/>
      <c r="D284" s="10"/>
      <c r="E284" s="10"/>
      <c r="F284" s="10"/>
      <c r="G284" s="10"/>
      <c r="H284" s="10"/>
      <c r="I284" s="10"/>
      <c r="J284" s="10"/>
      <c r="K284" s="10"/>
      <c r="L284" s="10"/>
      <c r="M284" s="10"/>
      <c r="N284" s="10"/>
      <c r="O284" s="10"/>
      <c r="P284" s="21"/>
      <c r="Q284" s="21"/>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row>
    <row r="285" spans="1:40">
      <c r="A285" s="16"/>
      <c r="B285" s="10"/>
      <c r="C285" s="10"/>
      <c r="D285" s="10"/>
      <c r="E285" s="10"/>
      <c r="F285" s="10"/>
      <c r="G285" s="10"/>
      <c r="H285" s="10"/>
      <c r="I285" s="10"/>
      <c r="J285" s="10"/>
      <c r="K285" s="10"/>
      <c r="L285" s="10"/>
      <c r="M285" s="10"/>
      <c r="N285" s="10"/>
      <c r="O285" s="10"/>
      <c r="P285" s="21"/>
      <c r="Q285" s="21"/>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row>
    <row r="286" spans="1:40">
      <c r="A286" s="16"/>
      <c r="B286" s="10"/>
      <c r="C286" s="10"/>
      <c r="D286" s="10"/>
      <c r="E286" s="10"/>
      <c r="F286" s="10"/>
      <c r="G286" s="10"/>
      <c r="H286" s="10"/>
      <c r="I286" s="10"/>
      <c r="J286" s="10"/>
      <c r="K286" s="10"/>
      <c r="L286" s="10"/>
      <c r="M286" s="10"/>
      <c r="N286" s="10"/>
      <c r="O286" s="10"/>
      <c r="P286" s="21"/>
      <c r="Q286" s="21"/>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row>
    <row r="287" spans="1:40">
      <c r="A287" s="16"/>
      <c r="B287" s="10"/>
      <c r="C287" s="10"/>
      <c r="D287" s="10"/>
      <c r="E287" s="10"/>
      <c r="F287" s="10"/>
      <c r="G287" s="10"/>
      <c r="H287" s="10"/>
      <c r="I287" s="10"/>
      <c r="J287" s="10"/>
      <c r="K287" s="10"/>
      <c r="L287" s="10"/>
      <c r="M287" s="10"/>
      <c r="N287" s="10"/>
      <c r="O287" s="10"/>
      <c r="P287" s="21"/>
      <c r="Q287" s="21"/>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row>
    <row r="288" spans="1:40">
      <c r="A288" s="16"/>
      <c r="B288" s="10"/>
      <c r="C288" s="10"/>
      <c r="D288" s="10"/>
      <c r="E288" s="10"/>
      <c r="F288" s="10"/>
      <c r="G288" s="10"/>
      <c r="H288" s="10"/>
      <c r="I288" s="10"/>
      <c r="J288" s="10"/>
      <c r="K288" s="10"/>
      <c r="L288" s="10"/>
      <c r="M288" s="10"/>
      <c r="N288" s="10"/>
      <c r="O288" s="10"/>
      <c r="P288" s="21"/>
      <c r="Q288" s="21"/>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row>
    <row r="289" spans="1:40">
      <c r="A289" s="16"/>
      <c r="B289" s="10"/>
      <c r="C289" s="10"/>
      <c r="D289" s="10"/>
      <c r="E289" s="10"/>
      <c r="F289" s="10"/>
      <c r="G289" s="10"/>
      <c r="H289" s="10"/>
      <c r="I289" s="10"/>
      <c r="J289" s="10"/>
      <c r="K289" s="10"/>
      <c r="L289" s="10"/>
      <c r="M289" s="10"/>
      <c r="N289" s="10"/>
      <c r="O289" s="10"/>
      <c r="P289" s="21"/>
      <c r="Q289" s="21"/>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row>
    <row r="290" spans="1:40">
      <c r="A290" s="16"/>
      <c r="B290" s="10"/>
      <c r="C290" s="10"/>
      <c r="D290" s="10"/>
      <c r="E290" s="10"/>
      <c r="F290" s="10"/>
      <c r="G290" s="10"/>
      <c r="H290" s="10"/>
      <c r="I290" s="10"/>
      <c r="J290" s="10"/>
      <c r="K290" s="10"/>
      <c r="L290" s="10"/>
      <c r="M290" s="10"/>
      <c r="N290" s="10"/>
      <c r="O290" s="10"/>
      <c r="P290" s="21"/>
      <c r="Q290" s="21"/>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row>
    <row r="291" spans="1:40">
      <c r="A291" s="16"/>
      <c r="B291" s="10"/>
      <c r="C291" s="10"/>
      <c r="D291" s="10"/>
      <c r="E291" s="10"/>
      <c r="F291" s="10"/>
      <c r="G291" s="10"/>
      <c r="H291" s="10"/>
      <c r="I291" s="10"/>
      <c r="J291" s="10"/>
      <c r="K291" s="10"/>
      <c r="L291" s="10"/>
      <c r="M291" s="10"/>
      <c r="N291" s="10"/>
      <c r="O291" s="10"/>
      <c r="P291" s="21"/>
      <c r="Q291" s="21"/>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row>
    <row r="292" spans="1:40">
      <c r="A292" s="16"/>
      <c r="B292" s="10"/>
      <c r="C292" s="10"/>
      <c r="D292" s="10"/>
      <c r="E292" s="10"/>
      <c r="F292" s="10"/>
      <c r="G292" s="10"/>
      <c r="H292" s="10"/>
      <c r="I292" s="10"/>
      <c r="J292" s="10"/>
      <c r="K292" s="10"/>
      <c r="L292" s="10"/>
      <c r="M292" s="10"/>
      <c r="N292" s="10"/>
      <c r="O292" s="10"/>
      <c r="P292" s="21"/>
      <c r="Q292" s="21"/>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row>
    <row r="293" spans="1:40">
      <c r="A293" s="16"/>
      <c r="B293" s="10"/>
      <c r="C293" s="10"/>
      <c r="D293" s="10"/>
      <c r="E293" s="10"/>
      <c r="F293" s="10"/>
      <c r="G293" s="10"/>
      <c r="H293" s="10"/>
      <c r="I293" s="10"/>
      <c r="J293" s="10"/>
      <c r="K293" s="10"/>
      <c r="L293" s="10"/>
      <c r="M293" s="10"/>
      <c r="N293" s="10"/>
      <c r="O293" s="10"/>
      <c r="P293" s="21"/>
      <c r="Q293" s="21"/>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row>
    <row r="294" spans="1:40">
      <c r="A294" s="16"/>
      <c r="B294" s="10"/>
      <c r="C294" s="10"/>
      <c r="D294" s="10"/>
      <c r="E294" s="10"/>
      <c r="F294" s="10"/>
      <c r="G294" s="10"/>
      <c r="H294" s="10"/>
      <c r="I294" s="10"/>
      <c r="J294" s="10"/>
      <c r="K294" s="10"/>
      <c r="L294" s="10"/>
      <c r="M294" s="10"/>
      <c r="N294" s="10"/>
      <c r="O294" s="10"/>
      <c r="P294" s="21"/>
      <c r="Q294" s="21"/>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row>
    <row r="295" spans="1:40">
      <c r="A295" s="16"/>
      <c r="B295" s="10"/>
      <c r="C295" s="10"/>
      <c r="D295" s="10"/>
      <c r="E295" s="10"/>
      <c r="F295" s="10"/>
      <c r="G295" s="10"/>
      <c r="H295" s="10"/>
      <c r="I295" s="10"/>
      <c r="J295" s="10"/>
      <c r="K295" s="10"/>
      <c r="L295" s="10"/>
      <c r="M295" s="10"/>
      <c r="N295" s="10"/>
      <c r="O295" s="10"/>
      <c r="P295" s="21"/>
      <c r="Q295" s="21"/>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row>
    <row r="296" spans="1:40">
      <c r="A296" s="16"/>
      <c r="B296" s="10"/>
      <c r="C296" s="10"/>
      <c r="D296" s="10"/>
      <c r="E296" s="10"/>
      <c r="F296" s="10"/>
      <c r="G296" s="10"/>
      <c r="H296" s="10"/>
      <c r="I296" s="10"/>
      <c r="J296" s="10"/>
      <c r="K296" s="10"/>
      <c r="L296" s="10"/>
      <c r="M296" s="10"/>
      <c r="N296" s="10"/>
      <c r="O296" s="10"/>
      <c r="P296" s="21"/>
      <c r="Q296" s="21"/>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row>
    <row r="297" spans="1:40">
      <c r="A297" s="16"/>
      <c r="B297" s="10"/>
      <c r="C297" s="10"/>
      <c r="D297" s="10"/>
      <c r="E297" s="10"/>
      <c r="F297" s="10"/>
      <c r="G297" s="10"/>
      <c r="H297" s="10"/>
      <c r="I297" s="10"/>
      <c r="J297" s="10"/>
      <c r="K297" s="10"/>
      <c r="L297" s="10"/>
      <c r="M297" s="10"/>
      <c r="N297" s="10"/>
      <c r="O297" s="10"/>
      <c r="P297" s="21"/>
      <c r="Q297" s="21"/>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row>
    <row r="298" spans="1:40">
      <c r="A298" s="16"/>
      <c r="B298" s="10"/>
      <c r="C298" s="10"/>
      <c r="D298" s="10"/>
      <c r="E298" s="10"/>
      <c r="F298" s="10"/>
      <c r="G298" s="10"/>
      <c r="H298" s="10"/>
      <c r="I298" s="10"/>
      <c r="J298" s="10"/>
      <c r="K298" s="10"/>
      <c r="L298" s="10"/>
      <c r="M298" s="10"/>
      <c r="N298" s="10"/>
      <c r="O298" s="10"/>
      <c r="P298" s="21"/>
      <c r="Q298" s="21"/>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row>
    <row r="299" spans="1:40">
      <c r="A299" s="16"/>
      <c r="B299" s="10"/>
      <c r="C299" s="10"/>
      <c r="D299" s="10"/>
      <c r="E299" s="10"/>
      <c r="F299" s="10"/>
      <c r="G299" s="10"/>
      <c r="H299" s="10"/>
      <c r="I299" s="10"/>
      <c r="J299" s="10"/>
      <c r="K299" s="10"/>
      <c r="L299" s="10"/>
      <c r="M299" s="10"/>
      <c r="N299" s="10"/>
      <c r="O299" s="10"/>
      <c r="P299" s="21"/>
      <c r="Q299" s="21"/>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row>
    <row r="300" spans="1:40">
      <c r="A300" s="16"/>
      <c r="B300" s="10"/>
      <c r="C300" s="10"/>
      <c r="D300" s="10"/>
      <c r="E300" s="10"/>
      <c r="F300" s="10"/>
      <c r="G300" s="10"/>
      <c r="H300" s="10"/>
      <c r="I300" s="10"/>
      <c r="J300" s="10"/>
      <c r="K300" s="10"/>
      <c r="L300" s="10"/>
      <c r="M300" s="10"/>
      <c r="N300" s="10"/>
      <c r="O300" s="10"/>
      <c r="P300" s="21"/>
      <c r="Q300" s="21"/>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row>
    <row r="301" spans="1:40">
      <c r="A301" s="16"/>
      <c r="B301" s="10"/>
      <c r="C301" s="10"/>
      <c r="D301" s="10"/>
      <c r="E301" s="10"/>
      <c r="F301" s="10"/>
      <c r="G301" s="10"/>
      <c r="H301" s="10"/>
      <c r="I301" s="10"/>
      <c r="J301" s="10"/>
      <c r="K301" s="10"/>
      <c r="L301" s="10"/>
      <c r="M301" s="10"/>
      <c r="N301" s="10"/>
      <c r="O301" s="10"/>
      <c r="P301" s="21"/>
      <c r="Q301" s="21"/>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row>
    <row r="302" spans="1:40">
      <c r="A302" s="16"/>
      <c r="B302" s="10"/>
      <c r="C302" s="10"/>
      <c r="D302" s="10"/>
      <c r="E302" s="10"/>
      <c r="F302" s="10"/>
      <c r="G302" s="10"/>
      <c r="H302" s="10"/>
      <c r="I302" s="10"/>
      <c r="J302" s="10"/>
      <c r="K302" s="10"/>
      <c r="L302" s="10"/>
      <c r="M302" s="10"/>
      <c r="N302" s="10"/>
      <c r="O302" s="10"/>
      <c r="P302" s="21"/>
      <c r="Q302" s="21"/>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row>
    <row r="303" spans="1:40">
      <c r="A303" s="16"/>
      <c r="B303" s="10"/>
      <c r="C303" s="10"/>
      <c r="D303" s="10"/>
      <c r="E303" s="10"/>
      <c r="F303" s="10"/>
      <c r="G303" s="10"/>
      <c r="H303" s="10"/>
      <c r="I303" s="10"/>
      <c r="J303" s="10"/>
      <c r="K303" s="10"/>
      <c r="L303" s="10"/>
      <c r="M303" s="10"/>
      <c r="N303" s="10"/>
      <c r="O303" s="10"/>
      <c r="P303" s="21"/>
      <c r="Q303" s="21"/>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row>
    <row r="304" spans="1:40">
      <c r="A304" s="16"/>
      <c r="B304" s="10"/>
      <c r="C304" s="10"/>
      <c r="D304" s="10"/>
      <c r="E304" s="10"/>
      <c r="F304" s="10"/>
      <c r="G304" s="10"/>
      <c r="H304" s="10"/>
      <c r="I304" s="10"/>
      <c r="J304" s="10"/>
      <c r="K304" s="10"/>
      <c r="L304" s="10"/>
      <c r="M304" s="10"/>
      <c r="N304" s="10"/>
      <c r="O304" s="10"/>
      <c r="P304" s="21"/>
      <c r="Q304" s="21"/>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row>
    <row r="305" spans="1:40">
      <c r="A305" s="16"/>
      <c r="B305" s="10"/>
      <c r="C305" s="10"/>
      <c r="D305" s="10"/>
      <c r="E305" s="10"/>
      <c r="F305" s="10"/>
      <c r="G305" s="10"/>
      <c r="H305" s="10"/>
      <c r="I305" s="10"/>
      <c r="J305" s="10"/>
      <c r="K305" s="10"/>
      <c r="L305" s="10"/>
      <c r="M305" s="10"/>
      <c r="N305" s="10"/>
      <c r="O305" s="10"/>
      <c r="P305" s="21"/>
      <c r="Q305" s="21"/>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row>
    <row r="306" spans="1:40">
      <c r="A306" s="16"/>
      <c r="B306" s="10"/>
      <c r="C306" s="10"/>
      <c r="D306" s="10"/>
      <c r="E306" s="10"/>
      <c r="F306" s="10"/>
      <c r="G306" s="10"/>
      <c r="H306" s="10"/>
      <c r="I306" s="10"/>
      <c r="J306" s="10"/>
      <c r="K306" s="10"/>
      <c r="L306" s="10"/>
      <c r="M306" s="10"/>
      <c r="N306" s="10"/>
      <c r="O306" s="10"/>
      <c r="P306" s="21"/>
      <c r="Q306" s="21"/>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row>
    <row r="307" spans="1:40">
      <c r="A307" s="16"/>
      <c r="B307" s="10"/>
      <c r="C307" s="10"/>
      <c r="D307" s="10"/>
      <c r="E307" s="10"/>
      <c r="F307" s="10"/>
      <c r="G307" s="10"/>
      <c r="H307" s="10"/>
      <c r="I307" s="10"/>
      <c r="J307" s="10"/>
      <c r="K307" s="10"/>
      <c r="L307" s="10"/>
      <c r="M307" s="10"/>
      <c r="N307" s="10"/>
      <c r="O307" s="10"/>
      <c r="P307" s="21"/>
      <c r="Q307" s="21"/>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row>
    <row r="308" spans="1:40">
      <c r="A308" s="16"/>
      <c r="B308" s="10"/>
      <c r="C308" s="10"/>
      <c r="D308" s="10"/>
      <c r="E308" s="10"/>
      <c r="F308" s="10"/>
      <c r="G308" s="10"/>
      <c r="H308" s="10"/>
      <c r="I308" s="10"/>
      <c r="J308" s="10"/>
      <c r="K308" s="10"/>
      <c r="L308" s="10"/>
      <c r="M308" s="10"/>
      <c r="N308" s="10"/>
      <c r="O308" s="10"/>
      <c r="P308" s="21"/>
      <c r="Q308" s="21"/>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row>
    <row r="309" spans="1:40">
      <c r="A309" s="16"/>
      <c r="B309" s="10"/>
      <c r="C309" s="10"/>
      <c r="D309" s="10"/>
      <c r="E309" s="10"/>
      <c r="F309" s="10"/>
      <c r="G309" s="10"/>
      <c r="H309" s="10"/>
      <c r="I309" s="10"/>
      <c r="J309" s="10"/>
      <c r="K309" s="10"/>
      <c r="L309" s="10"/>
      <c r="M309" s="10"/>
      <c r="N309" s="10"/>
      <c r="O309" s="10"/>
      <c r="P309" s="21"/>
      <c r="Q309" s="21"/>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row>
    <row r="310" spans="1:40">
      <c r="A310" s="16"/>
      <c r="B310" s="10"/>
      <c r="C310" s="10"/>
      <c r="D310" s="10"/>
      <c r="E310" s="10"/>
      <c r="F310" s="10"/>
      <c r="G310" s="10"/>
      <c r="H310" s="10"/>
      <c r="I310" s="10"/>
      <c r="J310" s="10"/>
      <c r="K310" s="10"/>
      <c r="L310" s="10"/>
      <c r="M310" s="10"/>
      <c r="N310" s="10"/>
      <c r="O310" s="10"/>
      <c r="P310" s="21"/>
      <c r="Q310" s="21"/>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row>
    <row r="311" spans="1:40">
      <c r="A311" s="16"/>
      <c r="B311" s="10"/>
      <c r="C311" s="10"/>
      <c r="D311" s="10"/>
      <c r="E311" s="10"/>
      <c r="F311" s="10"/>
      <c r="G311" s="10"/>
      <c r="H311" s="10"/>
      <c r="I311" s="10"/>
      <c r="J311" s="10"/>
      <c r="K311" s="10"/>
      <c r="L311" s="10"/>
      <c r="M311" s="10"/>
      <c r="N311" s="10"/>
      <c r="O311" s="10"/>
      <c r="P311" s="21"/>
      <c r="Q311" s="21"/>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row>
    <row r="312" spans="1:40">
      <c r="A312" s="16"/>
      <c r="B312" s="10"/>
      <c r="C312" s="10"/>
      <c r="D312" s="10"/>
      <c r="E312" s="10"/>
      <c r="F312" s="10"/>
      <c r="G312" s="10"/>
      <c r="H312" s="10"/>
      <c r="I312" s="10"/>
      <c r="J312" s="10"/>
      <c r="K312" s="10"/>
      <c r="L312" s="10"/>
      <c r="M312" s="10"/>
      <c r="N312" s="10"/>
      <c r="O312" s="10"/>
      <c r="P312" s="21"/>
      <c r="Q312" s="21"/>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row>
    <row r="313" spans="1:40">
      <c r="A313" s="16"/>
      <c r="B313" s="10"/>
      <c r="C313" s="10"/>
      <c r="D313" s="10"/>
      <c r="E313" s="10"/>
      <c r="F313" s="10"/>
      <c r="G313" s="10"/>
      <c r="H313" s="10"/>
      <c r="I313" s="10"/>
      <c r="J313" s="10"/>
      <c r="K313" s="10"/>
      <c r="L313" s="10"/>
      <c r="M313" s="10"/>
      <c r="N313" s="10"/>
      <c r="O313" s="10"/>
      <c r="P313" s="21"/>
      <c r="Q313" s="21"/>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row>
    <row r="314" spans="1:40">
      <c r="A314" s="16"/>
      <c r="B314" s="10"/>
      <c r="C314" s="10"/>
      <c r="D314" s="10"/>
      <c r="E314" s="10"/>
      <c r="F314" s="10"/>
      <c r="G314" s="10"/>
      <c r="H314" s="10"/>
      <c r="I314" s="10"/>
      <c r="J314" s="10"/>
      <c r="K314" s="10"/>
      <c r="L314" s="10"/>
      <c r="M314" s="10"/>
      <c r="N314" s="10"/>
      <c r="O314" s="10"/>
      <c r="P314" s="21"/>
      <c r="Q314" s="21"/>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row>
    <row r="315" spans="1:40">
      <c r="A315" s="16"/>
      <c r="B315" s="10"/>
      <c r="C315" s="10"/>
      <c r="D315" s="10"/>
      <c r="E315" s="10"/>
      <c r="F315" s="10"/>
      <c r="G315" s="10"/>
      <c r="H315" s="10"/>
      <c r="I315" s="10"/>
      <c r="J315" s="10"/>
      <c r="K315" s="10"/>
      <c r="L315" s="10"/>
      <c r="M315" s="10"/>
      <c r="N315" s="10"/>
      <c r="O315" s="10"/>
      <c r="P315" s="21"/>
      <c r="Q315" s="21"/>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row>
    <row r="316" spans="1:40">
      <c r="A316" s="16"/>
      <c r="B316" s="10"/>
      <c r="C316" s="10"/>
      <c r="D316" s="10"/>
      <c r="E316" s="10"/>
      <c r="F316" s="10"/>
      <c r="G316" s="10"/>
      <c r="H316" s="10"/>
      <c r="I316" s="10"/>
      <c r="J316" s="10"/>
      <c r="K316" s="10"/>
      <c r="L316" s="10"/>
      <c r="M316" s="10"/>
      <c r="N316" s="10"/>
      <c r="O316" s="10"/>
      <c r="P316" s="21"/>
      <c r="Q316" s="21"/>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row>
    <row r="317" spans="1:40">
      <c r="A317" s="16"/>
      <c r="B317" s="10"/>
      <c r="C317" s="10"/>
      <c r="D317" s="10"/>
      <c r="E317" s="10"/>
      <c r="F317" s="10"/>
      <c r="G317" s="10"/>
      <c r="H317" s="10"/>
      <c r="I317" s="10"/>
      <c r="J317" s="10"/>
      <c r="K317" s="10"/>
      <c r="L317" s="10"/>
      <c r="M317" s="10"/>
      <c r="N317" s="10"/>
      <c r="O317" s="10"/>
      <c r="P317" s="21"/>
      <c r="Q317" s="21"/>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row>
    <row r="318" spans="1:40">
      <c r="A318" s="16"/>
      <c r="B318" s="10"/>
      <c r="C318" s="10"/>
      <c r="D318" s="10"/>
      <c r="E318" s="10"/>
      <c r="F318" s="10"/>
      <c r="G318" s="10"/>
      <c r="H318" s="10"/>
      <c r="I318" s="10"/>
      <c r="J318" s="10"/>
      <c r="K318" s="10"/>
      <c r="L318" s="10"/>
      <c r="M318" s="10"/>
      <c r="N318" s="10"/>
      <c r="O318" s="10"/>
      <c r="P318" s="21"/>
      <c r="Q318" s="21"/>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row>
    <row r="319" spans="1:40">
      <c r="A319" s="16"/>
      <c r="B319" s="10"/>
      <c r="C319" s="10"/>
      <c r="D319" s="10"/>
      <c r="E319" s="10"/>
      <c r="F319" s="10"/>
      <c r="G319" s="10"/>
      <c r="H319" s="10"/>
      <c r="I319" s="10"/>
      <c r="J319" s="10"/>
      <c r="K319" s="10"/>
      <c r="L319" s="10"/>
      <c r="M319" s="10"/>
      <c r="N319" s="10"/>
      <c r="O319" s="10"/>
      <c r="P319" s="21"/>
      <c r="Q319" s="21"/>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row>
    <row r="320" spans="1:40">
      <c r="A320" s="16"/>
      <c r="B320" s="10"/>
      <c r="C320" s="10"/>
      <c r="D320" s="10"/>
      <c r="E320" s="10"/>
      <c r="F320" s="10"/>
      <c r="G320" s="10"/>
      <c r="H320" s="10"/>
      <c r="I320" s="10"/>
      <c r="J320" s="10"/>
      <c r="K320" s="10"/>
      <c r="L320" s="10"/>
      <c r="M320" s="10"/>
      <c r="N320" s="10"/>
      <c r="O320" s="10"/>
      <c r="P320" s="21"/>
      <c r="Q320" s="21"/>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row>
    <row r="321" spans="1:40">
      <c r="A321" s="16"/>
      <c r="B321" s="10"/>
      <c r="C321" s="10"/>
      <c r="D321" s="10"/>
      <c r="E321" s="10"/>
      <c r="F321" s="10"/>
      <c r="G321" s="10"/>
      <c r="H321" s="10"/>
      <c r="I321" s="10"/>
      <c r="J321" s="10"/>
      <c r="K321" s="10"/>
      <c r="L321" s="10"/>
      <c r="M321" s="10"/>
      <c r="N321" s="10"/>
      <c r="O321" s="10"/>
      <c r="P321" s="21"/>
      <c r="Q321" s="21"/>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row>
    <row r="322" spans="1:40">
      <c r="A322" s="16"/>
      <c r="B322" s="10"/>
      <c r="C322" s="10"/>
      <c r="D322" s="10"/>
      <c r="E322" s="10"/>
      <c r="F322" s="10"/>
      <c r="G322" s="10"/>
      <c r="H322" s="10"/>
      <c r="I322" s="10"/>
      <c r="J322" s="10"/>
      <c r="K322" s="10"/>
      <c r="L322" s="10"/>
      <c r="M322" s="10"/>
      <c r="N322" s="10"/>
      <c r="O322" s="10"/>
      <c r="P322" s="21"/>
      <c r="Q322" s="21"/>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row>
    <row r="323" spans="1:40">
      <c r="A323" s="16"/>
      <c r="B323" s="10"/>
      <c r="C323" s="10"/>
      <c r="D323" s="10"/>
      <c r="E323" s="10"/>
      <c r="F323" s="10"/>
      <c r="G323" s="10"/>
      <c r="H323" s="10"/>
      <c r="I323" s="10"/>
      <c r="J323" s="10"/>
      <c r="K323" s="10"/>
      <c r="L323" s="10"/>
      <c r="M323" s="10"/>
      <c r="N323" s="10"/>
      <c r="O323" s="10"/>
      <c r="P323" s="21"/>
      <c r="Q323" s="21"/>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row>
    <row r="324" spans="1:40">
      <c r="A324" s="16"/>
      <c r="B324" s="10"/>
      <c r="C324" s="10"/>
      <c r="D324" s="10"/>
      <c r="E324" s="10"/>
      <c r="F324" s="10"/>
      <c r="G324" s="10"/>
      <c r="H324" s="10"/>
      <c r="I324" s="10"/>
      <c r="J324" s="10"/>
      <c r="K324" s="10"/>
      <c r="L324" s="10"/>
      <c r="M324" s="10"/>
      <c r="N324" s="10"/>
      <c r="O324" s="10"/>
      <c r="P324" s="21"/>
      <c r="Q324" s="21"/>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row>
    <row r="325" spans="1:40">
      <c r="A325" s="16"/>
      <c r="B325" s="10"/>
      <c r="C325" s="10"/>
      <c r="D325" s="10"/>
      <c r="E325" s="10"/>
      <c r="F325" s="10"/>
      <c r="G325" s="10"/>
      <c r="H325" s="10"/>
      <c r="I325" s="10"/>
      <c r="J325" s="10"/>
      <c r="K325" s="10"/>
      <c r="L325" s="10"/>
      <c r="M325" s="10"/>
      <c r="N325" s="10"/>
      <c r="O325" s="10"/>
      <c r="P325" s="21"/>
      <c r="Q325" s="21"/>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row>
    <row r="326" spans="1:40">
      <c r="A326" s="16"/>
      <c r="B326" s="10"/>
      <c r="C326" s="10"/>
      <c r="D326" s="10"/>
      <c r="E326" s="10"/>
      <c r="F326" s="10"/>
      <c r="G326" s="10"/>
      <c r="H326" s="10"/>
      <c r="I326" s="10"/>
      <c r="J326" s="10"/>
      <c r="K326" s="10"/>
      <c r="L326" s="10"/>
      <c r="M326" s="10"/>
      <c r="N326" s="10"/>
      <c r="O326" s="10"/>
      <c r="P326" s="21"/>
      <c r="Q326" s="21"/>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row>
    <row r="327" spans="1:40">
      <c r="A327" s="16"/>
      <c r="B327" s="10"/>
      <c r="C327" s="10"/>
      <c r="D327" s="10"/>
      <c r="E327" s="10"/>
      <c r="F327" s="10"/>
      <c r="G327" s="10"/>
      <c r="H327" s="10"/>
      <c r="I327" s="10"/>
      <c r="J327" s="10"/>
      <c r="K327" s="10"/>
      <c r="L327" s="10"/>
      <c r="M327" s="10"/>
      <c r="N327" s="10"/>
      <c r="O327" s="10"/>
      <c r="P327" s="21"/>
      <c r="Q327" s="21"/>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row>
    <row r="328" spans="1:40">
      <c r="A328" s="16"/>
      <c r="B328" s="10"/>
      <c r="C328" s="10"/>
      <c r="D328" s="10"/>
      <c r="E328" s="10"/>
      <c r="F328" s="10"/>
      <c r="G328" s="10"/>
      <c r="H328" s="10"/>
      <c r="I328" s="10"/>
      <c r="J328" s="10"/>
      <c r="K328" s="10"/>
      <c r="L328" s="10"/>
      <c r="M328" s="10"/>
      <c r="N328" s="10"/>
      <c r="O328" s="10"/>
      <c r="P328" s="21"/>
      <c r="Q328" s="21"/>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row>
    <row r="329" spans="1:40">
      <c r="A329" s="16"/>
      <c r="B329" s="10"/>
      <c r="C329" s="10"/>
      <c r="D329" s="10"/>
      <c r="E329" s="10"/>
      <c r="F329" s="10"/>
      <c r="G329" s="10"/>
      <c r="H329" s="10"/>
      <c r="I329" s="10"/>
      <c r="J329" s="10"/>
      <c r="K329" s="10"/>
      <c r="L329" s="10"/>
      <c r="M329" s="10"/>
      <c r="N329" s="10"/>
      <c r="O329" s="10"/>
      <c r="P329" s="21"/>
      <c r="Q329" s="21"/>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row>
    <row r="330" spans="1:40">
      <c r="A330" s="16"/>
      <c r="B330" s="10"/>
      <c r="C330" s="10"/>
      <c r="D330" s="10"/>
      <c r="E330" s="10"/>
      <c r="F330" s="10"/>
      <c r="G330" s="10"/>
      <c r="H330" s="10"/>
      <c r="I330" s="10"/>
      <c r="J330" s="10"/>
      <c r="K330" s="10"/>
      <c r="L330" s="10"/>
      <c r="M330" s="10"/>
      <c r="N330" s="10"/>
      <c r="O330" s="10"/>
      <c r="P330" s="21"/>
      <c r="Q330" s="21"/>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row>
    <row r="331" spans="1:40">
      <c r="A331" s="16"/>
      <c r="B331" s="10"/>
      <c r="C331" s="10"/>
      <c r="D331" s="10"/>
      <c r="E331" s="10"/>
      <c r="F331" s="10"/>
      <c r="G331" s="10"/>
      <c r="H331" s="10"/>
      <c r="I331" s="10"/>
      <c r="J331" s="10"/>
      <c r="K331" s="10"/>
      <c r="L331" s="10"/>
      <c r="M331" s="10"/>
      <c r="N331" s="10"/>
      <c r="O331" s="10"/>
      <c r="P331" s="21"/>
      <c r="Q331" s="21"/>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row>
    <row r="332" spans="1:40">
      <c r="A332" s="16"/>
      <c r="B332" s="10"/>
      <c r="C332" s="10"/>
      <c r="D332" s="10"/>
      <c r="E332" s="10"/>
      <c r="F332" s="10"/>
      <c r="G332" s="10"/>
      <c r="H332" s="10"/>
      <c r="I332" s="10"/>
      <c r="J332" s="10"/>
      <c r="K332" s="10"/>
      <c r="L332" s="10"/>
      <c r="M332" s="10"/>
      <c r="N332" s="10"/>
      <c r="O332" s="10"/>
      <c r="P332" s="21"/>
      <c r="Q332" s="21"/>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row>
    <row r="333" spans="1:40">
      <c r="A333" s="16"/>
      <c r="B333" s="10"/>
      <c r="C333" s="10"/>
      <c r="D333" s="10"/>
      <c r="E333" s="10"/>
      <c r="F333" s="10"/>
      <c r="G333" s="10"/>
      <c r="H333" s="10"/>
      <c r="I333" s="10"/>
      <c r="J333" s="10"/>
      <c r="K333" s="10"/>
      <c r="L333" s="10"/>
      <c r="M333" s="10"/>
      <c r="N333" s="10"/>
      <c r="O333" s="10"/>
      <c r="P333" s="21"/>
      <c r="Q333" s="21"/>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row>
    <row r="334" spans="1:40">
      <c r="A334" s="16"/>
      <c r="B334" s="10"/>
      <c r="C334" s="10"/>
      <c r="D334" s="10"/>
      <c r="E334" s="10"/>
      <c r="F334" s="10"/>
      <c r="G334" s="10"/>
      <c r="H334" s="10"/>
      <c r="I334" s="10"/>
      <c r="J334" s="10"/>
      <c r="K334" s="10"/>
      <c r="L334" s="10"/>
      <c r="M334" s="10"/>
      <c r="N334" s="10"/>
      <c r="O334" s="10"/>
      <c r="P334" s="21"/>
      <c r="Q334" s="21"/>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row>
    <row r="335" spans="1:40">
      <c r="A335" s="16"/>
      <c r="B335" s="10"/>
      <c r="C335" s="10"/>
      <c r="D335" s="10"/>
      <c r="E335" s="10"/>
      <c r="F335" s="10"/>
      <c r="G335" s="10"/>
      <c r="H335" s="10"/>
      <c r="I335" s="10"/>
      <c r="J335" s="10"/>
      <c r="K335" s="10"/>
      <c r="L335" s="10"/>
      <c r="M335" s="10"/>
      <c r="N335" s="10"/>
      <c r="O335" s="10"/>
      <c r="P335" s="21"/>
      <c r="Q335" s="21"/>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row>
    <row r="336" spans="1:40">
      <c r="A336" s="16"/>
      <c r="B336" s="10"/>
      <c r="C336" s="10"/>
      <c r="D336" s="10"/>
      <c r="E336" s="10"/>
      <c r="F336" s="10"/>
      <c r="G336" s="10"/>
      <c r="H336" s="10"/>
      <c r="I336" s="10"/>
      <c r="J336" s="10"/>
      <c r="K336" s="10"/>
      <c r="L336" s="10"/>
      <c r="M336" s="10"/>
      <c r="N336" s="10"/>
      <c r="O336" s="10"/>
      <c r="P336" s="21"/>
      <c r="Q336" s="21"/>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row>
    <row r="337" spans="1:40">
      <c r="A337" s="16"/>
      <c r="B337" s="10"/>
      <c r="C337" s="10"/>
      <c r="D337" s="10"/>
      <c r="E337" s="10"/>
      <c r="F337" s="10"/>
      <c r="G337" s="10"/>
      <c r="H337" s="10"/>
      <c r="I337" s="10"/>
      <c r="J337" s="10"/>
      <c r="K337" s="10"/>
      <c r="L337" s="10"/>
      <c r="M337" s="10"/>
      <c r="N337" s="10"/>
      <c r="O337" s="10"/>
      <c r="P337" s="21"/>
      <c r="Q337" s="21"/>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row>
    <row r="338" spans="1:40">
      <c r="A338" s="16"/>
      <c r="B338" s="10"/>
      <c r="C338" s="10"/>
      <c r="D338" s="10"/>
      <c r="E338" s="10"/>
      <c r="F338" s="10"/>
      <c r="G338" s="10"/>
      <c r="H338" s="10"/>
      <c r="I338" s="10"/>
      <c r="J338" s="10"/>
      <c r="K338" s="10"/>
      <c r="L338" s="10"/>
      <c r="M338" s="10"/>
      <c r="N338" s="10"/>
      <c r="O338" s="10"/>
      <c r="P338" s="21"/>
      <c r="Q338" s="21"/>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row>
    <row r="339" spans="1:40">
      <c r="A339" s="16"/>
      <c r="B339" s="10"/>
      <c r="C339" s="10"/>
      <c r="D339" s="10"/>
      <c r="E339" s="10"/>
      <c r="F339" s="10"/>
      <c r="G339" s="10"/>
      <c r="H339" s="10"/>
      <c r="I339" s="10"/>
      <c r="J339" s="10"/>
      <c r="K339" s="10"/>
      <c r="L339" s="10"/>
      <c r="M339" s="10"/>
      <c r="N339" s="10"/>
      <c r="O339" s="10"/>
      <c r="P339" s="21"/>
      <c r="Q339" s="21"/>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row>
    <row r="340" spans="1:40">
      <c r="A340" s="16"/>
      <c r="B340" s="10"/>
      <c r="C340" s="10"/>
      <c r="D340" s="10"/>
      <c r="E340" s="10"/>
      <c r="F340" s="10"/>
      <c r="G340" s="10"/>
      <c r="H340" s="10"/>
      <c r="I340" s="10"/>
      <c r="J340" s="10"/>
      <c r="K340" s="10"/>
      <c r="L340" s="10"/>
      <c r="M340" s="10"/>
      <c r="N340" s="10"/>
      <c r="O340" s="10"/>
      <c r="P340" s="21"/>
      <c r="Q340" s="21"/>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row>
    <row r="341" spans="1:40">
      <c r="A341" s="16"/>
      <c r="B341" s="10"/>
      <c r="C341" s="10"/>
      <c r="D341" s="10"/>
      <c r="E341" s="10"/>
      <c r="F341" s="10"/>
      <c r="G341" s="10"/>
      <c r="H341" s="10"/>
      <c r="I341" s="10"/>
      <c r="J341" s="10"/>
      <c r="K341" s="10"/>
      <c r="L341" s="10"/>
      <c r="M341" s="10"/>
      <c r="N341" s="10"/>
      <c r="O341" s="10"/>
      <c r="P341" s="21"/>
      <c r="Q341" s="21"/>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row>
    <row r="342" spans="1:40">
      <c r="A342" s="16"/>
      <c r="B342" s="10"/>
      <c r="C342" s="10"/>
      <c r="D342" s="10"/>
      <c r="E342" s="10"/>
      <c r="F342" s="10"/>
      <c r="G342" s="10"/>
      <c r="H342" s="10"/>
      <c r="I342" s="10"/>
      <c r="J342" s="10"/>
      <c r="K342" s="10"/>
      <c r="L342" s="10"/>
      <c r="M342" s="10"/>
      <c r="N342" s="10"/>
      <c r="O342" s="10"/>
      <c r="P342" s="21"/>
      <c r="Q342" s="21"/>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row>
    <row r="343" spans="1:40">
      <c r="A343" s="16"/>
      <c r="B343" s="10"/>
      <c r="C343" s="10"/>
      <c r="D343" s="10"/>
      <c r="E343" s="10"/>
      <c r="F343" s="10"/>
      <c r="G343" s="10"/>
      <c r="H343" s="10"/>
      <c r="I343" s="10"/>
      <c r="J343" s="10"/>
      <c r="K343" s="10"/>
      <c r="L343" s="10"/>
      <c r="M343" s="10"/>
      <c r="N343" s="10"/>
      <c r="O343" s="10"/>
      <c r="P343" s="21"/>
      <c r="Q343" s="21"/>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row>
    <row r="344" spans="1:40">
      <c r="A344" s="16"/>
      <c r="B344" s="10"/>
      <c r="C344" s="10"/>
      <c r="D344" s="10"/>
      <c r="E344" s="10"/>
      <c r="F344" s="10"/>
      <c r="G344" s="10"/>
      <c r="H344" s="10"/>
      <c r="I344" s="10"/>
      <c r="J344" s="10"/>
      <c r="K344" s="10"/>
      <c r="L344" s="10"/>
      <c r="M344" s="10"/>
      <c r="N344" s="10"/>
      <c r="O344" s="10"/>
      <c r="P344" s="21"/>
      <c r="Q344" s="21"/>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row>
    <row r="345" spans="1:40">
      <c r="A345" s="16"/>
      <c r="B345" s="10"/>
      <c r="C345" s="10"/>
      <c r="D345" s="10"/>
      <c r="E345" s="10"/>
      <c r="F345" s="10"/>
      <c r="G345" s="10"/>
      <c r="H345" s="10"/>
      <c r="I345" s="10"/>
      <c r="J345" s="10"/>
      <c r="K345" s="10"/>
      <c r="L345" s="10"/>
      <c r="M345" s="10"/>
      <c r="N345" s="10"/>
      <c r="O345" s="10"/>
      <c r="P345" s="21"/>
      <c r="Q345" s="21"/>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row>
    <row r="346" spans="1:40">
      <c r="A346" s="16"/>
      <c r="B346" s="10"/>
      <c r="C346" s="10"/>
      <c r="D346" s="10"/>
      <c r="E346" s="10"/>
      <c r="F346" s="10"/>
      <c r="G346" s="10"/>
      <c r="H346" s="10"/>
      <c r="I346" s="10"/>
      <c r="J346" s="10"/>
      <c r="K346" s="10"/>
      <c r="L346" s="10"/>
      <c r="M346" s="10"/>
      <c r="N346" s="10"/>
      <c r="O346" s="10"/>
      <c r="P346" s="21"/>
      <c r="Q346" s="21"/>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row>
    <row r="347" spans="1:40">
      <c r="A347" s="16"/>
      <c r="B347" s="10"/>
      <c r="C347" s="10"/>
      <c r="D347" s="10"/>
      <c r="E347" s="10"/>
      <c r="F347" s="10"/>
      <c r="G347" s="10"/>
      <c r="H347" s="10"/>
      <c r="I347" s="10"/>
      <c r="J347" s="10"/>
      <c r="K347" s="10"/>
      <c r="L347" s="10"/>
      <c r="M347" s="10"/>
      <c r="N347" s="10"/>
      <c r="O347" s="10"/>
      <c r="P347" s="21"/>
      <c r="Q347" s="21"/>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row>
    <row r="348" spans="1:40">
      <c r="A348" s="16"/>
      <c r="B348" s="10"/>
      <c r="C348" s="10"/>
      <c r="D348" s="10"/>
      <c r="E348" s="10"/>
      <c r="F348" s="10"/>
      <c r="G348" s="10"/>
      <c r="H348" s="10"/>
      <c r="I348" s="10"/>
      <c r="J348" s="10"/>
      <c r="K348" s="10"/>
      <c r="L348" s="10"/>
      <c r="M348" s="10"/>
      <c r="N348" s="10"/>
      <c r="O348" s="10"/>
      <c r="P348" s="21"/>
      <c r="Q348" s="21"/>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row>
    <row r="349" spans="1:40">
      <c r="A349" s="16"/>
      <c r="B349" s="10"/>
      <c r="C349" s="10"/>
      <c r="D349" s="10"/>
      <c r="E349" s="10"/>
      <c r="F349" s="10"/>
      <c r="G349" s="10"/>
      <c r="H349" s="10"/>
      <c r="I349" s="10"/>
      <c r="J349" s="10"/>
      <c r="K349" s="10"/>
      <c r="L349" s="10"/>
      <c r="M349" s="10"/>
      <c r="N349" s="10"/>
      <c r="O349" s="10"/>
      <c r="P349" s="21"/>
      <c r="Q349" s="21"/>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row>
    <row r="350" spans="1:40">
      <c r="A350" s="16"/>
      <c r="B350" s="10"/>
      <c r="C350" s="10"/>
      <c r="D350" s="10"/>
      <c r="E350" s="10"/>
      <c r="F350" s="10"/>
      <c r="G350" s="10"/>
      <c r="H350" s="10"/>
      <c r="I350" s="10"/>
      <c r="J350" s="10"/>
      <c r="K350" s="10"/>
      <c r="L350" s="10"/>
      <c r="M350" s="10"/>
      <c r="N350" s="10"/>
      <c r="O350" s="10"/>
      <c r="P350" s="21"/>
      <c r="Q350" s="21"/>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row>
    <row r="351" spans="1:40">
      <c r="A351" s="16"/>
      <c r="B351" s="10"/>
      <c r="C351" s="10"/>
      <c r="D351" s="10"/>
      <c r="E351" s="10"/>
      <c r="F351" s="10"/>
      <c r="G351" s="10"/>
      <c r="H351" s="10"/>
      <c r="I351" s="10"/>
      <c r="J351" s="10"/>
      <c r="K351" s="10"/>
      <c r="L351" s="10"/>
      <c r="M351" s="10"/>
      <c r="N351" s="10"/>
      <c r="O351" s="10"/>
      <c r="P351" s="21"/>
      <c r="Q351" s="21"/>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row>
    <row r="352" spans="1:40">
      <c r="A352" s="16"/>
      <c r="B352" s="10"/>
      <c r="C352" s="10"/>
      <c r="D352" s="10"/>
      <c r="E352" s="10"/>
      <c r="F352" s="10"/>
      <c r="G352" s="10"/>
      <c r="H352" s="10"/>
      <c r="I352" s="10"/>
      <c r="J352" s="10"/>
      <c r="K352" s="10"/>
      <c r="L352" s="10"/>
      <c r="M352" s="10"/>
      <c r="N352" s="10"/>
      <c r="O352" s="10"/>
      <c r="P352" s="21"/>
      <c r="Q352" s="21"/>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row>
    <row r="353" spans="1:40">
      <c r="A353" s="16"/>
      <c r="B353" s="10"/>
      <c r="C353" s="10"/>
      <c r="D353" s="10"/>
      <c r="E353" s="10"/>
      <c r="F353" s="10"/>
      <c r="G353" s="10"/>
      <c r="H353" s="10"/>
      <c r="I353" s="10"/>
      <c r="J353" s="10"/>
      <c r="K353" s="10"/>
      <c r="L353" s="10"/>
      <c r="M353" s="10"/>
      <c r="N353" s="10"/>
      <c r="O353" s="10"/>
      <c r="P353" s="21"/>
      <c r="Q353" s="21"/>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row>
    <row r="354" spans="1:40">
      <c r="A354" s="16"/>
      <c r="B354" s="10"/>
      <c r="C354" s="10"/>
      <c r="D354" s="10"/>
      <c r="E354" s="10"/>
      <c r="F354" s="10"/>
      <c r="G354" s="10"/>
      <c r="H354" s="10"/>
      <c r="I354" s="10"/>
      <c r="J354" s="10"/>
      <c r="K354" s="10"/>
      <c r="L354" s="10"/>
      <c r="M354" s="10"/>
      <c r="N354" s="10"/>
      <c r="O354" s="10"/>
      <c r="P354" s="21"/>
      <c r="Q354" s="21"/>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row>
    <row r="355" spans="1:40">
      <c r="A355" s="16"/>
      <c r="B355" s="10"/>
      <c r="C355" s="10"/>
      <c r="D355" s="10"/>
      <c r="E355" s="10"/>
      <c r="F355" s="10"/>
      <c r="G355" s="10"/>
      <c r="H355" s="10"/>
      <c r="I355" s="10"/>
      <c r="J355" s="10"/>
      <c r="K355" s="10"/>
      <c r="L355" s="10"/>
      <c r="M355" s="10"/>
      <c r="N355" s="10"/>
      <c r="O355" s="10"/>
      <c r="P355" s="21"/>
      <c r="Q355" s="21"/>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row>
    <row r="356" spans="1:40">
      <c r="A356" s="16"/>
      <c r="B356" s="10"/>
      <c r="C356" s="10"/>
      <c r="D356" s="10"/>
      <c r="E356" s="10"/>
      <c r="F356" s="10"/>
      <c r="G356" s="10"/>
      <c r="H356" s="10"/>
      <c r="I356" s="10"/>
      <c r="J356" s="10"/>
      <c r="K356" s="10"/>
      <c r="L356" s="10"/>
      <c r="M356" s="10"/>
      <c r="N356" s="10"/>
      <c r="O356" s="10"/>
      <c r="P356" s="21"/>
      <c r="Q356" s="21"/>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row>
    <row r="357" spans="1:40">
      <c r="A357" s="16"/>
      <c r="B357" s="10"/>
      <c r="C357" s="10"/>
      <c r="D357" s="10"/>
      <c r="E357" s="10"/>
      <c r="F357" s="10"/>
      <c r="G357" s="10"/>
      <c r="H357" s="10"/>
      <c r="I357" s="10"/>
      <c r="J357" s="10"/>
      <c r="K357" s="10"/>
      <c r="L357" s="10"/>
      <c r="M357" s="10"/>
      <c r="N357" s="10"/>
      <c r="O357" s="10"/>
      <c r="P357" s="21"/>
      <c r="Q357" s="21"/>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row>
    <row r="358" spans="1:40">
      <c r="A358" s="16"/>
      <c r="B358" s="10"/>
      <c r="C358" s="10"/>
      <c r="D358" s="10"/>
      <c r="E358" s="10"/>
      <c r="F358" s="10"/>
      <c r="G358" s="10"/>
      <c r="H358" s="10"/>
      <c r="I358" s="10"/>
      <c r="J358" s="10"/>
      <c r="K358" s="10"/>
      <c r="L358" s="10"/>
      <c r="M358" s="10"/>
      <c r="N358" s="10"/>
      <c r="O358" s="10"/>
      <c r="P358" s="21"/>
      <c r="Q358" s="21"/>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row>
    <row r="359" spans="1:40">
      <c r="A359" s="16"/>
      <c r="B359" s="10"/>
      <c r="C359" s="10"/>
      <c r="D359" s="10"/>
      <c r="E359" s="10"/>
      <c r="F359" s="10"/>
      <c r="G359" s="10"/>
      <c r="H359" s="10"/>
      <c r="I359" s="10"/>
      <c r="J359" s="10"/>
      <c r="K359" s="10"/>
      <c r="L359" s="10"/>
      <c r="M359" s="10"/>
      <c r="N359" s="10"/>
      <c r="O359" s="10"/>
      <c r="P359" s="21"/>
      <c r="Q359" s="21"/>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row>
    <row r="360" spans="1:40">
      <c r="A360" s="16"/>
      <c r="B360" s="10"/>
      <c r="C360" s="10"/>
      <c r="D360" s="10"/>
      <c r="E360" s="10"/>
      <c r="F360" s="10"/>
      <c r="G360" s="10"/>
      <c r="H360" s="10"/>
      <c r="I360" s="10"/>
      <c r="J360" s="10"/>
      <c r="K360" s="10"/>
      <c r="L360" s="10"/>
      <c r="M360" s="10"/>
      <c r="N360" s="10"/>
      <c r="O360" s="10"/>
      <c r="P360" s="21"/>
      <c r="Q360" s="21"/>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row>
    <row r="361" spans="1:40">
      <c r="A361" s="16"/>
      <c r="B361" s="10"/>
      <c r="C361" s="10"/>
      <c r="D361" s="10"/>
      <c r="E361" s="10"/>
      <c r="F361" s="10"/>
      <c r="G361" s="10"/>
      <c r="H361" s="10"/>
      <c r="I361" s="10"/>
      <c r="J361" s="10"/>
      <c r="K361" s="10"/>
      <c r="L361" s="10"/>
      <c r="M361" s="10"/>
      <c r="N361" s="10"/>
      <c r="O361" s="10"/>
      <c r="P361" s="21"/>
      <c r="Q361" s="21"/>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row>
    <row r="362" spans="1:40">
      <c r="A362" s="16"/>
      <c r="B362" s="10"/>
      <c r="C362" s="10"/>
      <c r="D362" s="10"/>
      <c r="E362" s="10"/>
      <c r="F362" s="10"/>
      <c r="G362" s="10"/>
      <c r="H362" s="10"/>
      <c r="I362" s="10"/>
      <c r="J362" s="10"/>
      <c r="K362" s="10"/>
      <c r="L362" s="10"/>
      <c r="M362" s="10"/>
      <c r="N362" s="10"/>
      <c r="O362" s="10"/>
      <c r="P362" s="21"/>
      <c r="Q362" s="21"/>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row>
    <row r="363" spans="1:40">
      <c r="A363" s="16"/>
      <c r="B363" s="10"/>
      <c r="C363" s="10"/>
      <c r="D363" s="10"/>
      <c r="E363" s="10"/>
      <c r="F363" s="10"/>
      <c r="G363" s="10"/>
      <c r="H363" s="10"/>
      <c r="I363" s="10"/>
      <c r="J363" s="10"/>
      <c r="K363" s="10"/>
      <c r="L363" s="10"/>
      <c r="M363" s="10"/>
      <c r="N363" s="10"/>
      <c r="O363" s="10"/>
      <c r="P363" s="21"/>
      <c r="Q363" s="21"/>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row>
    <row r="364" spans="1:40">
      <c r="A364" s="16"/>
      <c r="B364" s="10"/>
      <c r="C364" s="10"/>
      <c r="D364" s="10"/>
      <c r="E364" s="10"/>
      <c r="F364" s="10"/>
      <c r="G364" s="10"/>
      <c r="H364" s="10"/>
      <c r="I364" s="10"/>
      <c r="J364" s="10"/>
      <c r="K364" s="10"/>
      <c r="L364" s="10"/>
      <c r="M364" s="10"/>
      <c r="N364" s="10"/>
      <c r="O364" s="10"/>
      <c r="P364" s="21"/>
      <c r="Q364" s="21"/>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row>
    <row r="365" spans="1:40">
      <c r="A365" s="16"/>
      <c r="B365" s="10"/>
      <c r="C365" s="10"/>
      <c r="D365" s="10"/>
      <c r="E365" s="10"/>
      <c r="F365" s="10"/>
      <c r="G365" s="10"/>
      <c r="H365" s="10"/>
      <c r="I365" s="10"/>
      <c r="J365" s="10"/>
      <c r="K365" s="10"/>
      <c r="L365" s="10"/>
      <c r="M365" s="10"/>
      <c r="N365" s="10"/>
      <c r="O365" s="10"/>
      <c r="P365" s="21"/>
      <c r="Q365" s="21"/>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row>
    <row r="366" spans="1:40">
      <c r="A366" s="16"/>
      <c r="B366" s="10"/>
      <c r="C366" s="10"/>
      <c r="D366" s="10"/>
      <c r="E366" s="10"/>
      <c r="F366" s="10"/>
      <c r="G366" s="10"/>
      <c r="H366" s="10"/>
      <c r="I366" s="10"/>
      <c r="J366" s="10"/>
      <c r="K366" s="10"/>
      <c r="L366" s="10"/>
      <c r="M366" s="10"/>
      <c r="N366" s="10"/>
      <c r="O366" s="10"/>
      <c r="P366" s="21"/>
      <c r="Q366" s="21"/>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row>
    <row r="367" spans="1:40">
      <c r="A367" s="16"/>
      <c r="B367" s="10"/>
      <c r="C367" s="10"/>
      <c r="D367" s="10"/>
      <c r="E367" s="10"/>
      <c r="F367" s="10"/>
      <c r="G367" s="10"/>
      <c r="H367" s="10"/>
      <c r="I367" s="10"/>
      <c r="J367" s="10"/>
      <c r="K367" s="10"/>
      <c r="L367" s="10"/>
      <c r="M367" s="10"/>
      <c r="N367" s="10"/>
      <c r="O367" s="10"/>
      <c r="P367" s="21"/>
      <c r="Q367" s="21"/>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row>
    <row r="368" spans="1:40">
      <c r="A368" s="16"/>
      <c r="B368" s="10"/>
      <c r="C368" s="10"/>
      <c r="D368" s="10"/>
      <c r="E368" s="10"/>
      <c r="F368" s="10"/>
      <c r="G368" s="10"/>
      <c r="H368" s="10"/>
      <c r="I368" s="10"/>
      <c r="J368" s="10"/>
      <c r="K368" s="10"/>
      <c r="L368" s="10"/>
      <c r="M368" s="10"/>
      <c r="N368" s="10"/>
      <c r="O368" s="10"/>
      <c r="P368" s="21"/>
      <c r="Q368" s="21"/>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row>
    <row r="369" spans="1:40">
      <c r="A369" s="16"/>
      <c r="B369" s="10"/>
      <c r="C369" s="10"/>
      <c r="D369" s="10"/>
      <c r="E369" s="10"/>
      <c r="F369" s="10"/>
      <c r="G369" s="10"/>
      <c r="H369" s="10"/>
      <c r="I369" s="10"/>
      <c r="J369" s="10"/>
      <c r="K369" s="10"/>
      <c r="L369" s="10"/>
      <c r="M369" s="10"/>
      <c r="N369" s="10"/>
      <c r="O369" s="10"/>
      <c r="P369" s="21"/>
      <c r="Q369" s="21"/>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row>
    <row r="370" spans="1:40">
      <c r="A370" s="16"/>
      <c r="B370" s="10"/>
      <c r="C370" s="10"/>
      <c r="D370" s="10"/>
      <c r="E370" s="10"/>
      <c r="F370" s="10"/>
      <c r="G370" s="10"/>
      <c r="H370" s="10"/>
      <c r="I370" s="10"/>
      <c r="J370" s="10"/>
      <c r="K370" s="10"/>
      <c r="L370" s="10"/>
      <c r="M370" s="10"/>
      <c r="N370" s="10"/>
      <c r="O370" s="10"/>
      <c r="P370" s="21"/>
      <c r="Q370" s="21"/>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row>
    <row r="371" spans="1:40">
      <c r="A371" s="16"/>
      <c r="B371" s="10"/>
      <c r="C371" s="10"/>
      <c r="D371" s="10"/>
      <c r="E371" s="10"/>
      <c r="F371" s="10"/>
      <c r="G371" s="10"/>
      <c r="H371" s="10"/>
      <c r="I371" s="10"/>
      <c r="J371" s="10"/>
      <c r="K371" s="10"/>
      <c r="L371" s="10"/>
      <c r="M371" s="10"/>
      <c r="N371" s="10"/>
      <c r="O371" s="10"/>
      <c r="P371" s="21"/>
      <c r="Q371" s="21"/>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row>
    <row r="372" spans="1:40">
      <c r="A372" s="16"/>
      <c r="B372" s="10"/>
      <c r="C372" s="10"/>
      <c r="D372" s="10"/>
      <c r="E372" s="10"/>
      <c r="F372" s="10"/>
      <c r="G372" s="10"/>
      <c r="H372" s="10"/>
      <c r="I372" s="10"/>
      <c r="J372" s="10"/>
      <c r="K372" s="10"/>
      <c r="L372" s="10"/>
      <c r="M372" s="10"/>
      <c r="N372" s="10"/>
      <c r="O372" s="10"/>
      <c r="P372" s="21"/>
      <c r="Q372" s="21"/>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row>
    <row r="373" spans="1:40">
      <c r="A373" s="16"/>
      <c r="B373" s="10"/>
      <c r="C373" s="10"/>
      <c r="D373" s="10"/>
      <c r="E373" s="10"/>
      <c r="F373" s="10"/>
      <c r="G373" s="10"/>
      <c r="H373" s="10"/>
      <c r="I373" s="10"/>
      <c r="J373" s="10"/>
      <c r="K373" s="10"/>
      <c r="L373" s="10"/>
      <c r="M373" s="10"/>
      <c r="N373" s="10"/>
      <c r="O373" s="10"/>
      <c r="P373" s="21"/>
      <c r="Q373" s="21"/>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row>
    <row r="374" spans="1:40">
      <c r="A374" s="16"/>
      <c r="B374" s="10"/>
      <c r="C374" s="10"/>
      <c r="D374" s="10"/>
      <c r="E374" s="10"/>
      <c r="F374" s="10"/>
      <c r="G374" s="10"/>
      <c r="H374" s="10"/>
      <c r="I374" s="10"/>
      <c r="J374" s="10"/>
      <c r="K374" s="10"/>
      <c r="L374" s="10"/>
      <c r="M374" s="10"/>
      <c r="N374" s="10"/>
      <c r="O374" s="10"/>
      <c r="P374" s="21"/>
      <c r="Q374" s="21"/>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row>
    <row r="375" spans="1:40">
      <c r="A375" s="16"/>
      <c r="B375" s="10"/>
      <c r="C375" s="10"/>
      <c r="D375" s="10"/>
      <c r="E375" s="10"/>
      <c r="F375" s="10"/>
      <c r="G375" s="10"/>
      <c r="H375" s="10"/>
      <c r="I375" s="10"/>
      <c r="J375" s="10"/>
      <c r="K375" s="10"/>
      <c r="L375" s="10"/>
      <c r="M375" s="10"/>
      <c r="N375" s="10"/>
      <c r="O375" s="10"/>
      <c r="P375" s="21"/>
      <c r="Q375" s="21"/>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row>
    <row r="376" spans="1:40">
      <c r="A376" s="16"/>
      <c r="B376" s="10"/>
      <c r="C376" s="10"/>
      <c r="D376" s="10"/>
      <c r="E376" s="10"/>
      <c r="F376" s="10"/>
      <c r="G376" s="10"/>
      <c r="H376" s="10"/>
      <c r="I376" s="10"/>
      <c r="J376" s="10"/>
      <c r="K376" s="10"/>
      <c r="L376" s="10"/>
      <c r="M376" s="10"/>
      <c r="N376" s="10"/>
      <c r="O376" s="10"/>
      <c r="P376" s="21"/>
      <c r="Q376" s="21"/>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row>
    <row r="377" spans="1:40">
      <c r="A377" s="16"/>
      <c r="B377" s="10"/>
      <c r="C377" s="10"/>
      <c r="D377" s="10"/>
      <c r="E377" s="10"/>
      <c r="F377" s="10"/>
      <c r="G377" s="10"/>
      <c r="H377" s="10"/>
      <c r="I377" s="10"/>
      <c r="J377" s="10"/>
      <c r="K377" s="10"/>
      <c r="L377" s="10"/>
      <c r="M377" s="10"/>
      <c r="N377" s="10"/>
      <c r="O377" s="10"/>
      <c r="P377" s="21"/>
      <c r="Q377" s="21"/>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row>
    <row r="378" spans="1:40">
      <c r="A378" s="16"/>
      <c r="B378" s="10"/>
      <c r="C378" s="10"/>
      <c r="D378" s="10"/>
      <c r="E378" s="10"/>
      <c r="F378" s="10"/>
      <c r="G378" s="10"/>
      <c r="H378" s="10"/>
      <c r="I378" s="10"/>
      <c r="J378" s="10"/>
      <c r="K378" s="10"/>
      <c r="L378" s="10"/>
      <c r="M378" s="10"/>
      <c r="N378" s="10"/>
      <c r="O378" s="10"/>
      <c r="P378" s="21"/>
      <c r="Q378" s="21"/>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row>
    <row r="379" spans="1:40">
      <c r="A379" s="16"/>
      <c r="B379" s="10"/>
      <c r="C379" s="10"/>
      <c r="D379" s="10"/>
      <c r="E379" s="10"/>
      <c r="F379" s="10"/>
      <c r="G379" s="10"/>
      <c r="H379" s="10"/>
      <c r="I379" s="10"/>
      <c r="J379" s="10"/>
      <c r="K379" s="10"/>
      <c r="L379" s="10"/>
      <c r="M379" s="10"/>
      <c r="N379" s="10"/>
      <c r="O379" s="10"/>
      <c r="P379" s="21"/>
      <c r="Q379" s="21"/>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row>
    <row r="380" spans="1:40">
      <c r="A380" s="16"/>
      <c r="B380" s="10"/>
      <c r="C380" s="10"/>
      <c r="D380" s="10"/>
      <c r="E380" s="10"/>
      <c r="F380" s="10"/>
      <c r="G380" s="10"/>
      <c r="H380" s="10"/>
      <c r="I380" s="10"/>
      <c r="J380" s="10"/>
      <c r="K380" s="10"/>
      <c r="L380" s="10"/>
      <c r="M380" s="10"/>
      <c r="N380" s="10"/>
      <c r="O380" s="10"/>
      <c r="P380" s="21"/>
      <c r="Q380" s="21"/>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row>
    <row r="381" spans="1:40">
      <c r="A381" s="16"/>
      <c r="B381" s="10"/>
      <c r="C381" s="10"/>
      <c r="D381" s="10"/>
      <c r="E381" s="10"/>
      <c r="F381" s="10"/>
      <c r="G381" s="10"/>
      <c r="H381" s="10"/>
      <c r="I381" s="10"/>
      <c r="J381" s="10"/>
      <c r="K381" s="10"/>
      <c r="L381" s="10"/>
      <c r="M381" s="10"/>
      <c r="N381" s="10"/>
      <c r="O381" s="10"/>
      <c r="P381" s="21"/>
      <c r="Q381" s="21"/>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row>
    <row r="382" spans="1:40">
      <c r="A382" s="16"/>
      <c r="B382" s="10"/>
      <c r="C382" s="10"/>
      <c r="D382" s="10"/>
      <c r="E382" s="10"/>
      <c r="F382" s="10"/>
      <c r="G382" s="10"/>
      <c r="H382" s="10"/>
      <c r="I382" s="10"/>
      <c r="J382" s="10"/>
      <c r="K382" s="10"/>
      <c r="L382" s="10"/>
      <c r="M382" s="10"/>
      <c r="N382" s="10"/>
      <c r="O382" s="10"/>
      <c r="P382" s="21"/>
      <c r="Q382" s="21"/>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row>
    <row r="383" spans="1:40">
      <c r="A383" s="16"/>
      <c r="B383" s="10"/>
      <c r="C383" s="10"/>
      <c r="D383" s="10"/>
      <c r="E383" s="10"/>
      <c r="F383" s="10"/>
      <c r="G383" s="10"/>
      <c r="H383" s="10"/>
      <c r="I383" s="10"/>
      <c r="J383" s="10"/>
      <c r="K383" s="10"/>
      <c r="L383" s="10"/>
      <c r="M383" s="10"/>
      <c r="N383" s="10"/>
      <c r="O383" s="10"/>
      <c r="P383" s="21"/>
      <c r="Q383" s="21"/>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row>
    <row r="384" spans="1:40">
      <c r="A384" s="16"/>
      <c r="B384" s="10"/>
      <c r="C384" s="10"/>
      <c r="D384" s="10"/>
      <c r="E384" s="10"/>
      <c r="F384" s="10"/>
      <c r="G384" s="10"/>
      <c r="H384" s="10"/>
      <c r="I384" s="10"/>
      <c r="J384" s="10"/>
      <c r="K384" s="10"/>
      <c r="L384" s="10"/>
      <c r="M384" s="10"/>
      <c r="N384" s="10"/>
      <c r="O384" s="10"/>
      <c r="P384" s="21"/>
      <c r="Q384" s="21"/>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row>
    <row r="385" spans="1:40">
      <c r="A385" s="16"/>
      <c r="B385" s="10"/>
      <c r="C385" s="10"/>
      <c r="D385" s="10"/>
      <c r="E385" s="10"/>
      <c r="F385" s="10"/>
      <c r="G385" s="10"/>
      <c r="H385" s="10"/>
      <c r="I385" s="10"/>
      <c r="J385" s="10"/>
      <c r="K385" s="10"/>
      <c r="L385" s="10"/>
      <c r="M385" s="10"/>
      <c r="N385" s="10"/>
      <c r="O385" s="10"/>
      <c r="P385" s="21"/>
      <c r="Q385" s="21"/>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row>
    <row r="386" spans="1:40">
      <c r="A386" s="16"/>
      <c r="B386" s="10"/>
      <c r="C386" s="10"/>
      <c r="D386" s="10"/>
      <c r="E386" s="10"/>
      <c r="F386" s="10"/>
      <c r="G386" s="10"/>
      <c r="H386" s="10"/>
      <c r="I386" s="10"/>
      <c r="J386" s="10"/>
      <c r="K386" s="10"/>
      <c r="L386" s="10"/>
      <c r="M386" s="10"/>
      <c r="N386" s="10"/>
      <c r="O386" s="10"/>
      <c r="P386" s="21"/>
      <c r="Q386" s="21"/>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row>
    <row r="387" spans="1:40">
      <c r="A387" s="16"/>
      <c r="B387" s="10"/>
      <c r="C387" s="10"/>
      <c r="D387" s="10"/>
      <c r="E387" s="10"/>
      <c r="F387" s="10"/>
      <c r="G387" s="10"/>
      <c r="H387" s="10"/>
      <c r="I387" s="10"/>
      <c r="J387" s="10"/>
      <c r="K387" s="10"/>
      <c r="L387" s="10"/>
      <c r="M387" s="10"/>
      <c r="N387" s="10"/>
      <c r="O387" s="10"/>
      <c r="P387" s="21"/>
      <c r="Q387" s="21"/>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row>
    <row r="388" spans="1:40">
      <c r="A388" s="16"/>
      <c r="B388" s="10"/>
      <c r="C388" s="10"/>
      <c r="D388" s="10"/>
      <c r="E388" s="10"/>
      <c r="F388" s="10"/>
      <c r="G388" s="10"/>
      <c r="H388" s="10"/>
      <c r="I388" s="10"/>
      <c r="J388" s="10"/>
      <c r="K388" s="10"/>
      <c r="L388" s="10"/>
      <c r="M388" s="10"/>
      <c r="N388" s="10"/>
      <c r="O388" s="10"/>
      <c r="P388" s="21"/>
      <c r="Q388" s="21"/>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row>
    <row r="389" spans="1:40">
      <c r="A389" s="16"/>
      <c r="B389" s="10"/>
      <c r="C389" s="10"/>
      <c r="D389" s="10"/>
      <c r="E389" s="10"/>
      <c r="F389" s="10"/>
      <c r="G389" s="10"/>
      <c r="H389" s="10"/>
      <c r="I389" s="10"/>
      <c r="J389" s="10"/>
      <c r="K389" s="10"/>
      <c r="L389" s="10"/>
      <c r="M389" s="10"/>
      <c r="N389" s="10"/>
      <c r="O389" s="10"/>
      <c r="P389" s="21"/>
      <c r="Q389" s="21"/>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row>
    <row r="390" spans="1:40">
      <c r="A390" s="16"/>
      <c r="B390" s="10"/>
      <c r="C390" s="10"/>
      <c r="D390" s="10"/>
      <c r="E390" s="10"/>
      <c r="F390" s="10"/>
      <c r="G390" s="10"/>
      <c r="H390" s="10"/>
      <c r="I390" s="10"/>
      <c r="J390" s="10"/>
      <c r="K390" s="10"/>
      <c r="L390" s="10"/>
      <c r="M390" s="10"/>
      <c r="N390" s="10"/>
      <c r="O390" s="10"/>
      <c r="P390" s="21"/>
      <c r="Q390" s="21"/>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row>
    <row r="391" spans="1:40">
      <c r="A391" s="16"/>
      <c r="B391" s="10"/>
      <c r="C391" s="10"/>
      <c r="D391" s="10"/>
      <c r="E391" s="10"/>
      <c r="F391" s="10"/>
      <c r="G391" s="10"/>
      <c r="H391" s="10"/>
      <c r="I391" s="10"/>
      <c r="J391" s="10"/>
      <c r="K391" s="10"/>
      <c r="L391" s="10"/>
      <c r="M391" s="10"/>
      <c r="N391" s="10"/>
      <c r="O391" s="10"/>
      <c r="P391" s="21"/>
      <c r="Q391" s="21"/>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row>
    <row r="392" spans="1:40">
      <c r="A392" s="16"/>
      <c r="B392" s="10"/>
      <c r="C392" s="10"/>
      <c r="D392" s="10"/>
      <c r="E392" s="10"/>
      <c r="F392" s="10"/>
      <c r="G392" s="10"/>
      <c r="H392" s="10"/>
      <c r="I392" s="10"/>
      <c r="J392" s="10"/>
      <c r="K392" s="10"/>
      <c r="L392" s="10"/>
      <c r="M392" s="10"/>
      <c r="N392" s="10"/>
      <c r="O392" s="10"/>
      <c r="P392" s="21"/>
      <c r="Q392" s="21"/>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row>
    <row r="393" spans="1:40">
      <c r="A393" s="16"/>
      <c r="B393" s="10"/>
      <c r="C393" s="10"/>
      <c r="D393" s="10"/>
      <c r="E393" s="10"/>
      <c r="F393" s="10"/>
      <c r="G393" s="10"/>
      <c r="H393" s="10"/>
      <c r="I393" s="10"/>
      <c r="J393" s="10"/>
      <c r="K393" s="10"/>
      <c r="L393" s="10"/>
      <c r="M393" s="10"/>
      <c r="N393" s="10"/>
      <c r="O393" s="10"/>
      <c r="P393" s="21"/>
      <c r="Q393" s="21"/>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row>
    <row r="394" spans="1:40">
      <c r="A394" s="16"/>
      <c r="B394" s="10"/>
      <c r="C394" s="10"/>
      <c r="D394" s="10"/>
      <c r="E394" s="10"/>
      <c r="F394" s="10"/>
      <c r="G394" s="10"/>
      <c r="H394" s="10"/>
      <c r="I394" s="10"/>
      <c r="J394" s="10"/>
      <c r="K394" s="10"/>
      <c r="L394" s="10"/>
      <c r="M394" s="10"/>
      <c r="N394" s="10"/>
      <c r="O394" s="10"/>
      <c r="P394" s="21"/>
      <c r="Q394" s="21"/>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row>
    <row r="395" spans="1:40">
      <c r="A395" s="16"/>
      <c r="B395" s="10"/>
      <c r="C395" s="10"/>
      <c r="D395" s="10"/>
      <c r="E395" s="10"/>
      <c r="F395" s="10"/>
      <c r="G395" s="10"/>
      <c r="H395" s="10"/>
      <c r="I395" s="10"/>
      <c r="J395" s="10"/>
      <c r="K395" s="10"/>
      <c r="L395" s="10"/>
      <c r="M395" s="10"/>
      <c r="N395" s="10"/>
      <c r="O395" s="10"/>
      <c r="P395" s="21"/>
      <c r="Q395" s="21"/>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row>
    <row r="396" spans="1:40">
      <c r="A396" s="16"/>
      <c r="B396" s="10"/>
      <c r="C396" s="10"/>
      <c r="D396" s="10"/>
      <c r="E396" s="10"/>
      <c r="F396" s="10"/>
      <c r="G396" s="10"/>
      <c r="H396" s="10"/>
      <c r="I396" s="10"/>
      <c r="J396" s="10"/>
      <c r="K396" s="10"/>
      <c r="L396" s="10"/>
      <c r="M396" s="10"/>
      <c r="N396" s="10"/>
      <c r="O396" s="10"/>
      <c r="P396" s="21"/>
      <c r="Q396" s="21"/>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row>
    <row r="397" spans="1:40">
      <c r="A397" s="16"/>
      <c r="B397" s="10"/>
      <c r="C397" s="10"/>
      <c r="D397" s="10"/>
      <c r="E397" s="10"/>
      <c r="F397" s="10"/>
      <c r="G397" s="10"/>
      <c r="H397" s="10"/>
      <c r="I397" s="10"/>
      <c r="J397" s="10"/>
      <c r="K397" s="10"/>
      <c r="L397" s="10"/>
      <c r="M397" s="10"/>
      <c r="N397" s="10"/>
      <c r="O397" s="10"/>
      <c r="P397" s="21"/>
      <c r="Q397" s="21"/>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row>
    <row r="398" spans="1:40">
      <c r="A398" s="16"/>
      <c r="B398" s="10"/>
      <c r="C398" s="10"/>
      <c r="D398" s="10"/>
      <c r="E398" s="10"/>
      <c r="F398" s="10"/>
      <c r="G398" s="10"/>
      <c r="H398" s="10"/>
      <c r="I398" s="10"/>
      <c r="J398" s="10"/>
      <c r="K398" s="10"/>
      <c r="L398" s="10"/>
      <c r="M398" s="10"/>
      <c r="N398" s="10"/>
      <c r="O398" s="10"/>
      <c r="P398" s="21"/>
      <c r="Q398" s="21"/>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row>
    <row r="399" spans="1:40">
      <c r="A399" s="16"/>
      <c r="B399" s="10"/>
      <c r="C399" s="10"/>
      <c r="D399" s="10"/>
      <c r="E399" s="10"/>
      <c r="F399" s="10"/>
      <c r="G399" s="10"/>
      <c r="H399" s="10"/>
      <c r="I399" s="10"/>
      <c r="J399" s="10"/>
      <c r="K399" s="10"/>
      <c r="L399" s="10"/>
      <c r="M399" s="10"/>
      <c r="N399" s="10"/>
      <c r="O399" s="10"/>
      <c r="P399" s="21"/>
      <c r="Q399" s="21"/>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row>
    <row r="400" spans="1:40">
      <c r="A400" s="16"/>
      <c r="B400" s="10"/>
      <c r="C400" s="10"/>
      <c r="D400" s="10"/>
      <c r="E400" s="10"/>
      <c r="F400" s="10"/>
      <c r="G400" s="10"/>
      <c r="H400" s="10"/>
      <c r="I400" s="10"/>
      <c r="J400" s="10"/>
      <c r="K400" s="10"/>
      <c r="L400" s="10"/>
      <c r="M400" s="10"/>
      <c r="N400" s="10"/>
      <c r="O400" s="10"/>
      <c r="P400" s="21"/>
      <c r="Q400" s="21"/>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row>
    <row r="401" spans="1:40">
      <c r="A401" s="16"/>
      <c r="B401" s="10"/>
      <c r="C401" s="10"/>
      <c r="D401" s="10"/>
      <c r="E401" s="10"/>
      <c r="F401" s="10"/>
      <c r="G401" s="10"/>
      <c r="H401" s="10"/>
      <c r="I401" s="10"/>
      <c r="J401" s="10"/>
      <c r="K401" s="10"/>
      <c r="L401" s="10"/>
      <c r="M401" s="10"/>
      <c r="N401" s="10"/>
      <c r="O401" s="10"/>
      <c r="P401" s="21"/>
      <c r="Q401" s="21"/>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row>
    <row r="402" spans="1:40">
      <c r="A402" s="16"/>
      <c r="B402" s="10"/>
      <c r="C402" s="10"/>
      <c r="D402" s="10"/>
      <c r="E402" s="10"/>
      <c r="F402" s="10"/>
      <c r="G402" s="10"/>
      <c r="H402" s="10"/>
      <c r="I402" s="10"/>
      <c r="J402" s="10"/>
      <c r="K402" s="10"/>
      <c r="L402" s="10"/>
      <c r="M402" s="10"/>
      <c r="N402" s="10"/>
      <c r="O402" s="10"/>
      <c r="P402" s="21"/>
      <c r="Q402" s="21"/>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row>
    <row r="403" spans="1:40">
      <c r="A403" s="16"/>
      <c r="B403" s="10"/>
      <c r="C403" s="10"/>
      <c r="D403" s="10"/>
      <c r="E403" s="10"/>
      <c r="F403" s="10"/>
      <c r="G403" s="10"/>
      <c r="H403" s="10"/>
      <c r="I403" s="10"/>
      <c r="J403" s="10"/>
      <c r="K403" s="10"/>
      <c r="L403" s="10"/>
      <c r="M403" s="10"/>
      <c r="N403" s="10"/>
      <c r="O403" s="10"/>
      <c r="P403" s="21"/>
      <c r="Q403" s="21"/>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row>
    <row r="404" spans="1:40">
      <c r="A404" s="16"/>
      <c r="B404" s="10"/>
      <c r="C404" s="10"/>
      <c r="D404" s="10"/>
      <c r="E404" s="10"/>
      <c r="F404" s="10"/>
      <c r="G404" s="10"/>
      <c r="H404" s="10"/>
      <c r="I404" s="10"/>
      <c r="J404" s="10"/>
      <c r="K404" s="10"/>
      <c r="L404" s="10"/>
      <c r="M404" s="10"/>
      <c r="N404" s="10"/>
      <c r="O404" s="10"/>
      <c r="P404" s="21"/>
      <c r="Q404" s="21"/>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row>
    <row r="405" spans="1:40">
      <c r="A405" s="16"/>
      <c r="B405" s="10"/>
      <c r="C405" s="10"/>
      <c r="D405" s="10"/>
      <c r="E405" s="10"/>
      <c r="F405" s="10"/>
      <c r="G405" s="10"/>
      <c r="H405" s="10"/>
      <c r="I405" s="10"/>
      <c r="J405" s="10"/>
      <c r="K405" s="10"/>
      <c r="L405" s="10"/>
      <c r="M405" s="10"/>
      <c r="N405" s="10"/>
      <c r="O405" s="10"/>
      <c r="P405" s="21"/>
      <c r="Q405" s="21"/>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row>
    <row r="406" spans="1:40">
      <c r="A406" s="16"/>
      <c r="B406" s="10"/>
      <c r="C406" s="10"/>
      <c r="D406" s="10"/>
      <c r="E406" s="10"/>
      <c r="F406" s="10"/>
      <c r="G406" s="10"/>
      <c r="H406" s="10"/>
      <c r="I406" s="10"/>
      <c r="J406" s="10"/>
      <c r="K406" s="10"/>
      <c r="L406" s="10"/>
      <c r="M406" s="10"/>
      <c r="N406" s="10"/>
      <c r="O406" s="10"/>
      <c r="P406" s="21"/>
      <c r="Q406" s="21"/>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row>
    <row r="407" spans="1:40">
      <c r="A407" s="16"/>
      <c r="B407" s="10"/>
      <c r="C407" s="10"/>
      <c r="D407" s="10"/>
      <c r="E407" s="10"/>
      <c r="F407" s="10"/>
      <c r="G407" s="10"/>
      <c r="H407" s="10"/>
      <c r="I407" s="10"/>
      <c r="J407" s="10"/>
      <c r="K407" s="10"/>
      <c r="L407" s="10"/>
      <c r="M407" s="10"/>
      <c r="N407" s="10"/>
      <c r="O407" s="10"/>
      <c r="P407" s="21"/>
      <c r="Q407" s="21"/>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row>
    <row r="408" spans="1:40">
      <c r="A408" s="16"/>
      <c r="B408" s="10"/>
      <c r="C408" s="10"/>
      <c r="D408" s="10"/>
      <c r="E408" s="10"/>
      <c r="F408" s="10"/>
      <c r="G408" s="10"/>
      <c r="H408" s="10"/>
      <c r="I408" s="10"/>
      <c r="J408" s="10"/>
      <c r="K408" s="10"/>
      <c r="L408" s="10"/>
      <c r="M408" s="10"/>
      <c r="N408" s="10"/>
      <c r="O408" s="10"/>
      <c r="P408" s="21"/>
      <c r="Q408" s="21"/>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row>
    <row r="409" spans="1:40">
      <c r="A409" s="16"/>
      <c r="B409" s="10"/>
      <c r="C409" s="10"/>
      <c r="D409" s="10"/>
      <c r="E409" s="10"/>
      <c r="F409" s="10"/>
      <c r="G409" s="10"/>
      <c r="H409" s="10"/>
      <c r="I409" s="10"/>
      <c r="J409" s="10"/>
      <c r="K409" s="10"/>
      <c r="L409" s="10"/>
      <c r="M409" s="10"/>
      <c r="N409" s="10"/>
      <c r="O409" s="10"/>
      <c r="P409" s="21"/>
      <c r="Q409" s="21"/>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row>
    <row r="410" spans="1:40">
      <c r="A410" s="16"/>
      <c r="B410" s="10"/>
      <c r="C410" s="10"/>
      <c r="D410" s="10"/>
      <c r="E410" s="10"/>
      <c r="F410" s="10"/>
      <c r="G410" s="10"/>
      <c r="H410" s="10"/>
      <c r="I410" s="10"/>
      <c r="J410" s="10"/>
      <c r="K410" s="10"/>
      <c r="L410" s="10"/>
      <c r="M410" s="10"/>
      <c r="N410" s="10"/>
      <c r="O410" s="10"/>
      <c r="P410" s="21"/>
      <c r="Q410" s="21"/>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row>
    <row r="411" spans="1:40">
      <c r="A411" s="16"/>
      <c r="B411" s="10"/>
      <c r="C411" s="10"/>
      <c r="D411" s="10"/>
      <c r="E411" s="10"/>
      <c r="F411" s="10"/>
      <c r="G411" s="10"/>
      <c r="H411" s="10"/>
      <c r="I411" s="10"/>
      <c r="J411" s="10"/>
      <c r="K411" s="10"/>
      <c r="L411" s="10"/>
      <c r="M411" s="10"/>
      <c r="N411" s="10"/>
      <c r="O411" s="10"/>
      <c r="P411" s="21"/>
      <c r="Q411" s="21"/>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row>
    <row r="412" spans="1:40">
      <c r="A412" s="16"/>
      <c r="B412" s="10"/>
      <c r="C412" s="10"/>
      <c r="D412" s="10"/>
      <c r="E412" s="10"/>
      <c r="F412" s="10"/>
      <c r="G412" s="10"/>
      <c r="H412" s="10"/>
      <c r="I412" s="10"/>
      <c r="J412" s="10"/>
      <c r="K412" s="10"/>
      <c r="L412" s="10"/>
      <c r="M412" s="10"/>
      <c r="N412" s="10"/>
      <c r="O412" s="10"/>
      <c r="P412" s="21"/>
      <c r="Q412" s="21"/>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row>
    <row r="413" spans="1:40">
      <c r="A413" s="16"/>
      <c r="B413" s="10"/>
      <c r="C413" s="10"/>
      <c r="D413" s="10"/>
      <c r="E413" s="10"/>
      <c r="F413" s="10"/>
      <c r="G413" s="10"/>
      <c r="H413" s="10"/>
      <c r="I413" s="10"/>
      <c r="J413" s="10"/>
      <c r="K413" s="10"/>
      <c r="L413" s="10"/>
      <c r="M413" s="10"/>
      <c r="N413" s="10"/>
      <c r="O413" s="10"/>
      <c r="P413" s="21"/>
      <c r="Q413" s="21"/>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row>
    <row r="414" spans="1:40">
      <c r="A414" s="16"/>
      <c r="B414" s="10"/>
      <c r="C414" s="10"/>
      <c r="D414" s="10"/>
      <c r="E414" s="10"/>
      <c r="F414" s="10"/>
      <c r="G414" s="10"/>
      <c r="H414" s="10"/>
      <c r="I414" s="10"/>
      <c r="J414" s="10"/>
      <c r="K414" s="10"/>
      <c r="L414" s="10"/>
      <c r="M414" s="10"/>
      <c r="N414" s="10"/>
      <c r="O414" s="10"/>
      <c r="P414" s="21"/>
      <c r="Q414" s="21"/>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row>
    <row r="415" spans="1:40">
      <c r="A415" s="16"/>
      <c r="B415" s="10"/>
      <c r="C415" s="10"/>
      <c r="D415" s="10"/>
      <c r="E415" s="10"/>
      <c r="F415" s="10"/>
      <c r="G415" s="10"/>
      <c r="H415" s="10"/>
      <c r="I415" s="10"/>
      <c r="J415" s="10"/>
      <c r="K415" s="10"/>
      <c r="L415" s="10"/>
      <c r="M415" s="10"/>
      <c r="N415" s="10"/>
      <c r="O415" s="10"/>
      <c r="P415" s="21"/>
      <c r="Q415" s="21"/>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row>
    <row r="416" spans="1:40">
      <c r="A416" s="16"/>
      <c r="B416" s="10"/>
      <c r="C416" s="10"/>
      <c r="D416" s="10"/>
      <c r="E416" s="10"/>
      <c r="F416" s="10"/>
      <c r="G416" s="10"/>
      <c r="H416" s="10"/>
      <c r="I416" s="10"/>
      <c r="J416" s="10"/>
      <c r="K416" s="10"/>
      <c r="L416" s="10"/>
      <c r="M416" s="10"/>
      <c r="N416" s="10"/>
      <c r="O416" s="10"/>
      <c r="P416" s="21"/>
      <c r="Q416" s="21"/>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row>
    <row r="417" spans="1:40">
      <c r="A417" s="16"/>
      <c r="B417" s="10"/>
      <c r="C417" s="10"/>
      <c r="D417" s="10"/>
      <c r="E417" s="10"/>
      <c r="F417" s="10"/>
      <c r="G417" s="10"/>
      <c r="H417" s="10"/>
      <c r="I417" s="10"/>
      <c r="J417" s="10"/>
      <c r="K417" s="10"/>
      <c r="L417" s="10"/>
      <c r="M417" s="10"/>
      <c r="N417" s="10"/>
      <c r="O417" s="10"/>
      <c r="P417" s="21"/>
      <c r="Q417" s="21"/>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row>
    <row r="418" spans="1:40">
      <c r="A418" s="16"/>
      <c r="B418" s="10"/>
      <c r="C418" s="10"/>
      <c r="D418" s="10"/>
      <c r="E418" s="10"/>
      <c r="F418" s="10"/>
      <c r="G418" s="10"/>
      <c r="H418" s="10"/>
      <c r="I418" s="10"/>
      <c r="J418" s="10"/>
      <c r="K418" s="10"/>
      <c r="L418" s="10"/>
      <c r="M418" s="10"/>
      <c r="N418" s="10"/>
      <c r="O418" s="10"/>
      <c r="P418" s="21"/>
      <c r="Q418" s="21"/>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row>
    <row r="419" spans="1:40">
      <c r="A419" s="16"/>
      <c r="B419" s="10"/>
      <c r="C419" s="10"/>
      <c r="D419" s="10"/>
      <c r="E419" s="10"/>
      <c r="F419" s="10"/>
      <c r="G419" s="10"/>
      <c r="H419" s="10"/>
      <c r="I419" s="10"/>
      <c r="J419" s="10"/>
      <c r="K419" s="10"/>
      <c r="L419" s="10"/>
      <c r="M419" s="10"/>
      <c r="N419" s="10"/>
      <c r="O419" s="10"/>
      <c r="P419" s="21"/>
      <c r="Q419" s="21"/>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row>
    <row r="420" spans="1:40">
      <c r="A420" s="16"/>
      <c r="B420" s="10"/>
      <c r="C420" s="10"/>
      <c r="D420" s="10"/>
      <c r="E420" s="10"/>
      <c r="F420" s="10"/>
      <c r="G420" s="10"/>
      <c r="H420" s="10"/>
      <c r="I420" s="10"/>
      <c r="J420" s="10"/>
      <c r="K420" s="10"/>
      <c r="L420" s="10"/>
      <c r="M420" s="10"/>
      <c r="N420" s="10"/>
      <c r="O420" s="10"/>
      <c r="P420" s="21"/>
      <c r="Q420" s="21"/>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row>
    <row r="421" spans="1:40">
      <c r="A421" s="16"/>
      <c r="B421" s="10"/>
      <c r="C421" s="10"/>
      <c r="D421" s="10"/>
      <c r="E421" s="10"/>
      <c r="F421" s="10"/>
      <c r="G421" s="10"/>
      <c r="H421" s="10"/>
      <c r="I421" s="10"/>
      <c r="J421" s="10"/>
      <c r="K421" s="10"/>
      <c r="L421" s="10"/>
      <c r="M421" s="10"/>
      <c r="N421" s="10"/>
      <c r="O421" s="10"/>
      <c r="P421" s="21"/>
      <c r="Q421" s="21"/>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row>
    <row r="422" spans="1:40">
      <c r="A422" s="16"/>
      <c r="B422" s="10"/>
      <c r="C422" s="10"/>
      <c r="D422" s="10"/>
      <c r="E422" s="10"/>
      <c r="F422" s="10"/>
      <c r="G422" s="10"/>
      <c r="H422" s="10"/>
      <c r="I422" s="10"/>
      <c r="J422" s="10"/>
      <c r="K422" s="10"/>
      <c r="L422" s="10"/>
      <c r="M422" s="10"/>
      <c r="N422" s="10"/>
      <c r="O422" s="10"/>
      <c r="P422" s="21"/>
      <c r="Q422" s="21"/>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row>
    <row r="423" spans="1:40">
      <c r="A423" s="16"/>
      <c r="B423" s="10"/>
      <c r="C423" s="10"/>
      <c r="D423" s="10"/>
      <c r="E423" s="10"/>
      <c r="F423" s="10"/>
      <c r="G423" s="10"/>
      <c r="H423" s="10"/>
      <c r="I423" s="10"/>
      <c r="J423" s="10"/>
      <c r="K423" s="10"/>
      <c r="L423" s="10"/>
      <c r="M423" s="10"/>
      <c r="N423" s="10"/>
      <c r="O423" s="10"/>
      <c r="P423" s="21"/>
      <c r="Q423" s="21"/>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row>
    <row r="424" spans="1:40">
      <c r="A424" s="16"/>
      <c r="B424" s="10"/>
      <c r="C424" s="10"/>
      <c r="D424" s="10"/>
      <c r="E424" s="10"/>
      <c r="F424" s="10"/>
      <c r="G424" s="10"/>
      <c r="H424" s="10"/>
      <c r="I424" s="10"/>
      <c r="J424" s="10"/>
      <c r="K424" s="10"/>
      <c r="L424" s="10"/>
      <c r="M424" s="10"/>
      <c r="N424" s="10"/>
      <c r="O424" s="10"/>
      <c r="P424" s="21"/>
      <c r="Q424" s="21"/>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row>
    <row r="425" spans="1:40">
      <c r="A425" s="16"/>
      <c r="B425" s="10"/>
      <c r="C425" s="10"/>
      <c r="D425" s="10"/>
      <c r="E425" s="10"/>
      <c r="F425" s="10"/>
      <c r="G425" s="10"/>
      <c r="H425" s="10"/>
      <c r="I425" s="10"/>
      <c r="J425" s="10"/>
      <c r="K425" s="10"/>
      <c r="L425" s="10"/>
      <c r="M425" s="10"/>
      <c r="N425" s="10"/>
      <c r="O425" s="10"/>
      <c r="P425" s="21"/>
      <c r="Q425" s="21"/>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row>
    <row r="426" spans="1:40">
      <c r="A426" s="16"/>
      <c r="B426" s="10"/>
      <c r="C426" s="10"/>
      <c r="D426" s="10"/>
      <c r="E426" s="10"/>
      <c r="F426" s="10"/>
      <c r="G426" s="10"/>
      <c r="H426" s="10"/>
      <c r="I426" s="10"/>
      <c r="J426" s="10"/>
      <c r="K426" s="10"/>
      <c r="L426" s="10"/>
      <c r="M426" s="10"/>
      <c r="N426" s="10"/>
      <c r="O426" s="10"/>
      <c r="P426" s="21"/>
      <c r="Q426" s="21"/>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row>
    <row r="427" spans="1:40">
      <c r="A427" s="16"/>
      <c r="B427" s="10"/>
      <c r="C427" s="10"/>
      <c r="D427" s="10"/>
      <c r="E427" s="10"/>
      <c r="F427" s="10"/>
      <c r="G427" s="10"/>
      <c r="H427" s="10"/>
      <c r="I427" s="10"/>
      <c r="J427" s="10"/>
      <c r="K427" s="10"/>
      <c r="L427" s="10"/>
      <c r="M427" s="10"/>
      <c r="N427" s="10"/>
      <c r="O427" s="10"/>
      <c r="P427" s="21"/>
      <c r="Q427" s="21"/>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row>
    <row r="428" spans="1:40">
      <c r="A428" s="16"/>
      <c r="B428" s="10"/>
      <c r="C428" s="10"/>
      <c r="D428" s="10"/>
      <c r="E428" s="10"/>
      <c r="F428" s="10"/>
      <c r="G428" s="10"/>
      <c r="H428" s="10"/>
      <c r="I428" s="10"/>
      <c r="J428" s="10"/>
      <c r="K428" s="10"/>
      <c r="L428" s="10"/>
      <c r="M428" s="10"/>
      <c r="N428" s="10"/>
      <c r="O428" s="10"/>
      <c r="P428" s="21"/>
      <c r="Q428" s="21"/>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row>
    <row r="429" spans="1:40">
      <c r="A429" s="16"/>
      <c r="B429" s="10"/>
      <c r="C429" s="10"/>
      <c r="D429" s="10"/>
      <c r="E429" s="10"/>
      <c r="F429" s="10"/>
      <c r="G429" s="10"/>
      <c r="H429" s="10"/>
      <c r="I429" s="10"/>
      <c r="J429" s="10"/>
      <c r="K429" s="10"/>
      <c r="L429" s="10"/>
      <c r="M429" s="10"/>
      <c r="N429" s="10"/>
      <c r="O429" s="10"/>
      <c r="P429" s="21"/>
      <c r="Q429" s="21"/>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row>
    <row r="430" spans="1:40">
      <c r="A430" s="16"/>
      <c r="B430" s="10"/>
      <c r="C430" s="10"/>
      <c r="D430" s="10"/>
      <c r="E430" s="10"/>
      <c r="F430" s="10"/>
      <c r="G430" s="10"/>
      <c r="H430" s="10"/>
      <c r="I430" s="10"/>
      <c r="J430" s="10"/>
      <c r="K430" s="10"/>
      <c r="L430" s="10"/>
      <c r="M430" s="10"/>
      <c r="N430" s="10"/>
      <c r="O430" s="10"/>
      <c r="P430" s="21"/>
      <c r="Q430" s="21"/>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row>
    <row r="431" spans="1:40">
      <c r="A431" s="16"/>
      <c r="B431" s="10"/>
      <c r="C431" s="10"/>
      <c r="D431" s="10"/>
      <c r="E431" s="10"/>
      <c r="F431" s="10"/>
      <c r="G431" s="10"/>
      <c r="H431" s="10"/>
      <c r="I431" s="10"/>
      <c r="J431" s="10"/>
      <c r="K431" s="10"/>
      <c r="L431" s="10"/>
      <c r="M431" s="10"/>
      <c r="N431" s="10"/>
      <c r="O431" s="10"/>
      <c r="P431" s="21"/>
      <c r="Q431" s="21"/>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row>
    <row r="432" spans="1:40">
      <c r="A432" s="16"/>
      <c r="B432" s="10"/>
      <c r="C432" s="10"/>
      <c r="D432" s="10"/>
      <c r="E432" s="10"/>
      <c r="F432" s="10"/>
      <c r="G432" s="10"/>
      <c r="H432" s="10"/>
      <c r="I432" s="10"/>
      <c r="J432" s="10"/>
      <c r="K432" s="10"/>
      <c r="L432" s="10"/>
      <c r="M432" s="10"/>
      <c r="N432" s="10"/>
      <c r="O432" s="10"/>
      <c r="P432" s="21"/>
      <c r="Q432" s="21"/>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row>
    <row r="433" spans="1:40">
      <c r="A433" s="16"/>
      <c r="B433" s="10"/>
      <c r="C433" s="10"/>
      <c r="D433" s="10"/>
      <c r="E433" s="10"/>
      <c r="F433" s="10"/>
      <c r="G433" s="10"/>
      <c r="H433" s="10"/>
      <c r="I433" s="10"/>
      <c r="J433" s="10"/>
      <c r="K433" s="10"/>
      <c r="L433" s="10"/>
      <c r="M433" s="10"/>
      <c r="N433" s="10"/>
      <c r="O433" s="10"/>
      <c r="P433" s="21"/>
      <c r="Q433" s="21"/>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row>
    <row r="434" spans="1:40">
      <c r="A434" s="16"/>
      <c r="B434" s="10"/>
      <c r="C434" s="10"/>
      <c r="D434" s="10"/>
      <c r="E434" s="10"/>
      <c r="F434" s="10"/>
      <c r="G434" s="10"/>
      <c r="H434" s="10"/>
      <c r="I434" s="10"/>
      <c r="J434" s="10"/>
      <c r="K434" s="10"/>
      <c r="L434" s="10"/>
      <c r="M434" s="10"/>
      <c r="N434" s="10"/>
      <c r="O434" s="10"/>
      <c r="P434" s="21"/>
      <c r="Q434" s="21"/>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row>
    <row r="435" spans="1:40">
      <c r="A435" s="16"/>
      <c r="B435" s="10"/>
      <c r="C435" s="10"/>
      <c r="D435" s="10"/>
      <c r="E435" s="10"/>
      <c r="F435" s="10"/>
      <c r="G435" s="10"/>
      <c r="H435" s="10"/>
      <c r="I435" s="10"/>
      <c r="J435" s="10"/>
      <c r="K435" s="10"/>
      <c r="L435" s="10"/>
      <c r="M435" s="10"/>
      <c r="N435" s="10"/>
      <c r="O435" s="10"/>
      <c r="P435" s="21"/>
      <c r="Q435" s="21"/>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row>
    <row r="436" spans="1:40">
      <c r="A436" s="16"/>
      <c r="B436" s="10"/>
      <c r="C436" s="10"/>
      <c r="D436" s="10"/>
      <c r="E436" s="10"/>
      <c r="F436" s="10"/>
      <c r="G436" s="10"/>
      <c r="H436" s="10"/>
      <c r="I436" s="10"/>
      <c r="J436" s="10"/>
      <c r="K436" s="10"/>
      <c r="L436" s="10"/>
      <c r="M436" s="10"/>
      <c r="N436" s="10"/>
      <c r="O436" s="10"/>
      <c r="P436" s="21"/>
      <c r="Q436" s="21"/>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row>
    <row r="437" spans="1:40">
      <c r="A437" s="16"/>
      <c r="B437" s="10"/>
      <c r="C437" s="10"/>
      <c r="D437" s="10"/>
      <c r="E437" s="10"/>
      <c r="F437" s="10"/>
      <c r="G437" s="10"/>
      <c r="H437" s="10"/>
      <c r="I437" s="10"/>
      <c r="J437" s="10"/>
      <c r="K437" s="10"/>
      <c r="L437" s="10"/>
      <c r="M437" s="10"/>
      <c r="N437" s="10"/>
      <c r="O437" s="10"/>
      <c r="P437" s="21"/>
      <c r="Q437" s="21"/>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row>
    <row r="438" spans="1:40">
      <c r="A438" s="16"/>
      <c r="B438" s="10"/>
      <c r="C438" s="10"/>
      <c r="D438" s="10"/>
      <c r="E438" s="10"/>
      <c r="F438" s="10"/>
      <c r="G438" s="10"/>
      <c r="H438" s="10"/>
      <c r="I438" s="10"/>
      <c r="J438" s="10"/>
      <c r="K438" s="10"/>
      <c r="L438" s="10"/>
      <c r="M438" s="10"/>
      <c r="N438" s="10"/>
      <c r="O438" s="10"/>
      <c r="P438" s="21"/>
      <c r="Q438" s="21"/>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row>
    <row r="439" spans="1:40">
      <c r="A439" s="16"/>
      <c r="B439" s="10"/>
      <c r="C439" s="10"/>
      <c r="D439" s="10"/>
      <c r="E439" s="10"/>
      <c r="F439" s="10"/>
      <c r="G439" s="10"/>
      <c r="H439" s="10"/>
      <c r="I439" s="10"/>
      <c r="J439" s="10"/>
      <c r="K439" s="10"/>
      <c r="L439" s="10"/>
      <c r="M439" s="10"/>
      <c r="N439" s="10"/>
      <c r="O439" s="10"/>
      <c r="P439" s="21"/>
      <c r="Q439" s="21"/>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row>
    <row r="440" spans="1:40">
      <c r="A440" s="16"/>
      <c r="B440" s="10"/>
      <c r="C440" s="10"/>
      <c r="D440" s="10"/>
      <c r="E440" s="10"/>
      <c r="F440" s="10"/>
      <c r="G440" s="10"/>
      <c r="H440" s="10"/>
      <c r="I440" s="10"/>
      <c r="J440" s="10"/>
      <c r="K440" s="10"/>
      <c r="L440" s="10"/>
      <c r="M440" s="10"/>
      <c r="N440" s="10"/>
      <c r="O440" s="10"/>
      <c r="P440" s="21"/>
      <c r="Q440" s="21"/>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row>
    <row r="441" spans="1:40">
      <c r="A441" s="16"/>
      <c r="B441" s="10"/>
      <c r="C441" s="10"/>
      <c r="D441" s="10"/>
      <c r="E441" s="10"/>
      <c r="F441" s="10"/>
      <c r="G441" s="10"/>
      <c r="H441" s="10"/>
      <c r="I441" s="10"/>
      <c r="J441" s="10"/>
      <c r="K441" s="10"/>
      <c r="L441" s="10"/>
      <c r="M441" s="10"/>
      <c r="N441" s="10"/>
      <c r="O441" s="10"/>
      <c r="P441" s="21"/>
      <c r="Q441" s="21"/>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row>
    <row r="442" spans="1:40">
      <c r="A442" s="16"/>
      <c r="B442" s="10"/>
      <c r="C442" s="10"/>
      <c r="D442" s="10"/>
      <c r="E442" s="10"/>
      <c r="F442" s="10"/>
      <c r="G442" s="10"/>
      <c r="H442" s="10"/>
      <c r="I442" s="10"/>
      <c r="J442" s="10"/>
      <c r="K442" s="10"/>
      <c r="L442" s="10"/>
      <c r="M442" s="10"/>
      <c r="N442" s="10"/>
      <c r="O442" s="10"/>
      <c r="P442" s="21"/>
      <c r="Q442" s="21"/>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row>
    <row r="443" spans="1:40">
      <c r="A443" s="16"/>
      <c r="B443" s="10"/>
      <c r="C443" s="10"/>
      <c r="D443" s="10"/>
      <c r="E443" s="10"/>
      <c r="F443" s="10"/>
      <c r="G443" s="10"/>
      <c r="H443" s="10"/>
      <c r="I443" s="10"/>
      <c r="J443" s="10"/>
      <c r="K443" s="10"/>
      <c r="L443" s="10"/>
      <c r="M443" s="10"/>
      <c r="N443" s="10"/>
      <c r="O443" s="10"/>
      <c r="P443" s="21"/>
      <c r="Q443" s="21"/>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row>
    <row r="444" spans="1:40">
      <c r="A444" s="16"/>
      <c r="B444" s="10"/>
      <c r="C444" s="10"/>
      <c r="D444" s="10"/>
      <c r="E444" s="10"/>
      <c r="F444" s="10"/>
      <c r="G444" s="10"/>
      <c r="H444" s="10"/>
      <c r="I444" s="10"/>
      <c r="J444" s="10"/>
      <c r="K444" s="10"/>
      <c r="L444" s="10"/>
      <c r="M444" s="10"/>
      <c r="N444" s="10"/>
      <c r="O444" s="10"/>
      <c r="P444" s="21"/>
      <c r="Q444" s="21"/>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row>
    <row r="445" spans="1:40">
      <c r="A445" s="16"/>
      <c r="B445" s="10"/>
      <c r="C445" s="10"/>
      <c r="D445" s="10"/>
      <c r="E445" s="10"/>
      <c r="F445" s="10"/>
      <c r="G445" s="10"/>
      <c r="H445" s="10"/>
      <c r="I445" s="10"/>
      <c r="J445" s="10"/>
      <c r="K445" s="10"/>
      <c r="L445" s="10"/>
      <c r="M445" s="10"/>
      <c r="N445" s="10"/>
      <c r="O445" s="10"/>
      <c r="P445" s="21"/>
      <c r="Q445" s="21"/>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row>
    <row r="446" spans="1:40">
      <c r="A446" s="16"/>
      <c r="B446" s="10"/>
      <c r="C446" s="10"/>
      <c r="D446" s="10"/>
      <c r="E446" s="10"/>
      <c r="F446" s="10"/>
      <c r="G446" s="10"/>
      <c r="H446" s="10"/>
      <c r="I446" s="10"/>
      <c r="J446" s="10"/>
      <c r="K446" s="10"/>
      <c r="L446" s="10"/>
      <c r="M446" s="10"/>
      <c r="N446" s="10"/>
      <c r="O446" s="10"/>
      <c r="P446" s="21"/>
      <c r="Q446" s="21"/>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row>
    <row r="447" spans="1:40">
      <c r="A447" s="16"/>
      <c r="B447" s="10"/>
      <c r="C447" s="10"/>
      <c r="D447" s="10"/>
      <c r="E447" s="10"/>
      <c r="F447" s="10"/>
      <c r="G447" s="10"/>
      <c r="H447" s="10"/>
      <c r="I447" s="10"/>
      <c r="J447" s="10"/>
      <c r="K447" s="10"/>
      <c r="L447" s="10"/>
      <c r="M447" s="10"/>
      <c r="N447" s="10"/>
      <c r="O447" s="10"/>
      <c r="P447" s="21"/>
      <c r="Q447" s="21"/>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row>
    <row r="448" spans="1:40">
      <c r="A448" s="16"/>
      <c r="B448" s="10"/>
      <c r="C448" s="10"/>
      <c r="D448" s="10"/>
      <c r="E448" s="10"/>
      <c r="F448" s="10"/>
      <c r="G448" s="10"/>
      <c r="H448" s="10"/>
      <c r="I448" s="10"/>
      <c r="J448" s="10"/>
      <c r="K448" s="10"/>
      <c r="L448" s="10"/>
      <c r="M448" s="10"/>
      <c r="N448" s="10"/>
      <c r="O448" s="10"/>
      <c r="P448" s="21"/>
      <c r="Q448" s="21"/>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row>
    <row r="449" spans="1:40">
      <c r="A449" s="16"/>
      <c r="B449" s="10"/>
      <c r="C449" s="10"/>
      <c r="D449" s="10"/>
      <c r="E449" s="10"/>
      <c r="F449" s="10"/>
      <c r="G449" s="10"/>
      <c r="H449" s="10"/>
      <c r="I449" s="10"/>
      <c r="J449" s="10"/>
      <c r="K449" s="10"/>
      <c r="L449" s="10"/>
      <c r="M449" s="10"/>
      <c r="N449" s="10"/>
      <c r="O449" s="10"/>
      <c r="P449" s="21"/>
      <c r="Q449" s="21"/>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row>
    <row r="450" spans="1:40">
      <c r="A450" s="16"/>
      <c r="B450" s="10"/>
      <c r="C450" s="10"/>
      <c r="D450" s="10"/>
      <c r="E450" s="10"/>
      <c r="F450" s="10"/>
      <c r="G450" s="10"/>
      <c r="H450" s="10"/>
      <c r="I450" s="10"/>
      <c r="J450" s="10"/>
      <c r="K450" s="10"/>
      <c r="L450" s="10"/>
      <c r="M450" s="10"/>
      <c r="N450" s="10"/>
      <c r="O450" s="10"/>
      <c r="P450" s="21"/>
      <c r="Q450" s="21"/>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row>
    <row r="451" spans="1:40">
      <c r="A451" s="16"/>
      <c r="B451" s="10"/>
      <c r="C451" s="10"/>
      <c r="D451" s="10"/>
      <c r="E451" s="10"/>
      <c r="F451" s="10"/>
      <c r="G451" s="10"/>
      <c r="H451" s="10"/>
      <c r="I451" s="10"/>
      <c r="J451" s="10"/>
      <c r="K451" s="10"/>
      <c r="L451" s="10"/>
      <c r="M451" s="10"/>
      <c r="N451" s="10"/>
      <c r="O451" s="10"/>
      <c r="P451" s="21"/>
      <c r="Q451" s="21"/>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row>
    <row r="452" spans="1:40">
      <c r="A452" s="16"/>
      <c r="B452" s="10"/>
      <c r="C452" s="10"/>
      <c r="D452" s="10"/>
      <c r="E452" s="10"/>
      <c r="F452" s="10"/>
      <c r="G452" s="10"/>
      <c r="H452" s="10"/>
      <c r="I452" s="10"/>
      <c r="J452" s="10"/>
      <c r="K452" s="10"/>
      <c r="L452" s="10"/>
      <c r="M452" s="10"/>
      <c r="N452" s="10"/>
      <c r="O452" s="10"/>
      <c r="P452" s="21"/>
      <c r="Q452" s="21"/>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row>
    <row r="453" spans="1:40">
      <c r="A453" s="16"/>
      <c r="B453" s="10"/>
      <c r="C453" s="10"/>
      <c r="D453" s="10"/>
      <c r="E453" s="10"/>
      <c r="F453" s="10"/>
      <c r="G453" s="10"/>
      <c r="H453" s="10"/>
      <c r="I453" s="10"/>
      <c r="J453" s="10"/>
      <c r="K453" s="10"/>
      <c r="L453" s="10"/>
      <c r="M453" s="10"/>
      <c r="N453" s="10"/>
      <c r="O453" s="10"/>
      <c r="P453" s="21"/>
      <c r="Q453" s="21"/>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row>
    <row r="454" spans="1:40">
      <c r="A454" s="16"/>
      <c r="B454" s="10"/>
      <c r="C454" s="10"/>
      <c r="D454" s="10"/>
      <c r="E454" s="10"/>
      <c r="F454" s="10"/>
      <c r="G454" s="10"/>
      <c r="H454" s="10"/>
      <c r="I454" s="10"/>
      <c r="J454" s="10"/>
      <c r="K454" s="10"/>
      <c r="L454" s="10"/>
      <c r="M454" s="10"/>
      <c r="N454" s="10"/>
      <c r="O454" s="10"/>
      <c r="P454" s="21"/>
      <c r="Q454" s="21"/>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row>
    <row r="455" spans="1:40">
      <c r="A455" s="16"/>
      <c r="B455" s="10"/>
      <c r="C455" s="10"/>
      <c r="D455" s="10"/>
      <c r="E455" s="10"/>
      <c r="F455" s="10"/>
      <c r="G455" s="10"/>
      <c r="H455" s="10"/>
      <c r="I455" s="10"/>
      <c r="J455" s="10"/>
      <c r="K455" s="10"/>
      <c r="L455" s="10"/>
      <c r="M455" s="10"/>
      <c r="N455" s="10"/>
      <c r="O455" s="10"/>
      <c r="P455" s="21"/>
      <c r="Q455" s="21"/>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row>
    <row r="456" spans="1:40">
      <c r="A456" s="16"/>
      <c r="B456" s="10"/>
      <c r="C456" s="10"/>
      <c r="D456" s="10"/>
      <c r="E456" s="10"/>
      <c r="F456" s="10"/>
      <c r="G456" s="10"/>
      <c r="H456" s="10"/>
      <c r="I456" s="10"/>
      <c r="J456" s="10"/>
      <c r="K456" s="10"/>
      <c r="L456" s="10"/>
      <c r="M456" s="10"/>
      <c r="N456" s="10"/>
      <c r="O456" s="10"/>
      <c r="P456" s="21"/>
      <c r="Q456" s="21"/>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row>
    <row r="457" spans="1:40">
      <c r="A457" s="16"/>
      <c r="B457" s="10"/>
      <c r="C457" s="10"/>
      <c r="D457" s="10"/>
      <c r="E457" s="10"/>
      <c r="F457" s="10"/>
      <c r="G457" s="10"/>
      <c r="H457" s="10"/>
      <c r="I457" s="10"/>
      <c r="J457" s="10"/>
      <c r="K457" s="10"/>
      <c r="L457" s="10"/>
      <c r="M457" s="10"/>
      <c r="N457" s="10"/>
      <c r="O457" s="10"/>
      <c r="P457" s="21"/>
      <c r="Q457" s="21"/>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row>
    <row r="458" spans="1:40">
      <c r="A458" s="16"/>
      <c r="B458" s="10"/>
      <c r="C458" s="10"/>
      <c r="D458" s="10"/>
      <c r="E458" s="10"/>
      <c r="F458" s="10"/>
      <c r="G458" s="10"/>
      <c r="H458" s="10"/>
      <c r="I458" s="10"/>
      <c r="J458" s="10"/>
      <c r="K458" s="10"/>
      <c r="L458" s="10"/>
      <c r="M458" s="10"/>
      <c r="N458" s="10"/>
      <c r="O458" s="10"/>
      <c r="P458" s="21"/>
      <c r="Q458" s="21"/>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row>
    <row r="459" spans="1:40">
      <c r="A459" s="16"/>
      <c r="B459" s="10"/>
      <c r="C459" s="10"/>
      <c r="D459" s="10"/>
      <c r="E459" s="10"/>
      <c r="F459" s="10"/>
      <c r="G459" s="10"/>
      <c r="H459" s="10"/>
      <c r="I459" s="10"/>
      <c r="J459" s="10"/>
      <c r="K459" s="10"/>
      <c r="L459" s="10"/>
      <c r="M459" s="10"/>
      <c r="N459" s="10"/>
      <c r="O459" s="10"/>
      <c r="P459" s="21"/>
      <c r="Q459" s="21"/>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row>
    <row r="460" spans="1:40">
      <c r="A460" s="16"/>
      <c r="B460" s="10"/>
      <c r="C460" s="10"/>
      <c r="D460" s="10"/>
      <c r="E460" s="10"/>
      <c r="F460" s="10"/>
      <c r="G460" s="10"/>
      <c r="H460" s="10"/>
      <c r="I460" s="10"/>
      <c r="J460" s="10"/>
      <c r="K460" s="10"/>
      <c r="L460" s="10"/>
      <c r="M460" s="10"/>
      <c r="N460" s="10"/>
      <c r="O460" s="10"/>
      <c r="P460" s="21"/>
      <c r="Q460" s="21"/>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row>
    <row r="461" spans="1:40">
      <c r="A461" s="16"/>
      <c r="B461" s="10"/>
      <c r="C461" s="10"/>
      <c r="D461" s="10"/>
      <c r="E461" s="10"/>
      <c r="F461" s="10"/>
      <c r="G461" s="10"/>
      <c r="H461" s="10"/>
      <c r="I461" s="10"/>
      <c r="J461" s="10"/>
      <c r="K461" s="10"/>
      <c r="L461" s="10"/>
      <c r="M461" s="10"/>
      <c r="N461" s="10"/>
      <c r="O461" s="10"/>
      <c r="P461" s="21"/>
      <c r="Q461" s="21"/>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row>
    <row r="462" spans="1:40">
      <c r="A462" s="16"/>
      <c r="B462" s="10"/>
      <c r="C462" s="10"/>
      <c r="D462" s="10"/>
      <c r="E462" s="10"/>
      <c r="F462" s="10"/>
      <c r="G462" s="10"/>
      <c r="H462" s="10"/>
      <c r="I462" s="10"/>
      <c r="J462" s="10"/>
      <c r="K462" s="10"/>
      <c r="L462" s="10"/>
      <c r="M462" s="10"/>
      <c r="N462" s="10"/>
      <c r="O462" s="10"/>
      <c r="P462" s="21"/>
      <c r="Q462" s="21"/>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row>
    <row r="463" spans="1:40">
      <c r="A463" s="16"/>
      <c r="B463" s="10"/>
      <c r="C463" s="10"/>
      <c r="D463" s="10"/>
      <c r="E463" s="10"/>
      <c r="F463" s="10"/>
      <c r="G463" s="10"/>
      <c r="H463" s="10"/>
      <c r="I463" s="10"/>
      <c r="J463" s="10"/>
      <c r="K463" s="10"/>
      <c r="L463" s="10"/>
      <c r="M463" s="10"/>
      <c r="N463" s="10"/>
      <c r="O463" s="10"/>
      <c r="P463" s="21"/>
      <c r="Q463" s="21"/>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row>
    <row r="464" spans="1:40">
      <c r="A464" s="16"/>
      <c r="B464" s="10"/>
      <c r="C464" s="10"/>
      <c r="D464" s="10"/>
      <c r="E464" s="10"/>
      <c r="F464" s="10"/>
      <c r="G464" s="10"/>
      <c r="H464" s="10"/>
      <c r="I464" s="10"/>
      <c r="J464" s="10"/>
      <c r="K464" s="10"/>
      <c r="L464" s="10"/>
      <c r="M464" s="10"/>
      <c r="N464" s="10"/>
      <c r="O464" s="10"/>
      <c r="P464" s="21"/>
      <c r="Q464" s="21"/>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row>
    <row r="465" spans="1:40">
      <c r="A465" s="16"/>
      <c r="B465" s="10"/>
      <c r="C465" s="10"/>
      <c r="D465" s="10"/>
      <c r="E465" s="10"/>
      <c r="F465" s="10"/>
      <c r="G465" s="10"/>
      <c r="H465" s="10"/>
      <c r="I465" s="10"/>
      <c r="J465" s="10"/>
      <c r="K465" s="10"/>
      <c r="L465" s="10"/>
      <c r="M465" s="10"/>
      <c r="N465" s="10"/>
      <c r="O465" s="10"/>
      <c r="P465" s="21"/>
      <c r="Q465" s="21"/>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row>
    <row r="466" spans="1:40">
      <c r="A466" s="16"/>
      <c r="B466" s="10"/>
      <c r="C466" s="10"/>
      <c r="D466" s="10"/>
      <c r="E466" s="10"/>
      <c r="F466" s="10"/>
      <c r="G466" s="10"/>
      <c r="H466" s="10"/>
      <c r="I466" s="10"/>
      <c r="J466" s="10"/>
      <c r="K466" s="10"/>
      <c r="L466" s="10"/>
      <c r="M466" s="10"/>
      <c r="N466" s="10"/>
      <c r="O466" s="10"/>
      <c r="P466" s="21"/>
      <c r="Q466" s="21"/>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row>
    <row r="467" spans="1:40">
      <c r="A467" s="16"/>
      <c r="B467" s="10"/>
      <c r="C467" s="10"/>
      <c r="D467" s="10"/>
      <c r="E467" s="10"/>
      <c r="F467" s="10"/>
      <c r="G467" s="10"/>
      <c r="H467" s="10"/>
      <c r="I467" s="10"/>
      <c r="J467" s="10"/>
      <c r="K467" s="10"/>
      <c r="L467" s="10"/>
      <c r="M467" s="10"/>
      <c r="N467" s="10"/>
      <c r="O467" s="10"/>
      <c r="P467" s="21"/>
      <c r="Q467" s="21"/>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row>
    <row r="468" spans="1:40">
      <c r="A468" s="16"/>
      <c r="B468" s="10"/>
      <c r="C468" s="10"/>
      <c r="D468" s="10"/>
      <c r="E468" s="10"/>
      <c r="F468" s="10"/>
      <c r="G468" s="10"/>
      <c r="H468" s="10"/>
      <c r="I468" s="10"/>
      <c r="J468" s="10"/>
      <c r="K468" s="10"/>
      <c r="L468" s="10"/>
      <c r="M468" s="10"/>
      <c r="N468" s="10"/>
      <c r="O468" s="10"/>
      <c r="P468" s="21"/>
      <c r="Q468" s="21"/>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row>
    <row r="469" spans="1:40">
      <c r="A469" s="16"/>
      <c r="B469" s="10"/>
      <c r="C469" s="10"/>
      <c r="D469" s="10"/>
      <c r="E469" s="10"/>
      <c r="F469" s="10"/>
      <c r="G469" s="10"/>
      <c r="H469" s="10"/>
      <c r="I469" s="10"/>
      <c r="J469" s="10"/>
      <c r="K469" s="10"/>
      <c r="L469" s="10"/>
      <c r="M469" s="10"/>
      <c r="N469" s="10"/>
      <c r="O469" s="10"/>
      <c r="P469" s="21"/>
      <c r="Q469" s="21"/>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row>
    <row r="470" spans="1:40">
      <c r="A470" s="16"/>
      <c r="B470" s="10"/>
      <c r="C470" s="10"/>
      <c r="D470" s="10"/>
      <c r="E470" s="10"/>
      <c r="F470" s="10"/>
      <c r="G470" s="10"/>
      <c r="H470" s="10"/>
      <c r="I470" s="10"/>
      <c r="J470" s="10"/>
      <c r="K470" s="10"/>
      <c r="L470" s="10"/>
      <c r="M470" s="10"/>
      <c r="N470" s="10"/>
      <c r="O470" s="10"/>
      <c r="P470" s="21"/>
      <c r="Q470" s="21"/>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row>
    <row r="471" spans="1:40">
      <c r="A471" s="16"/>
      <c r="B471" s="10"/>
      <c r="C471" s="10"/>
      <c r="D471" s="10"/>
      <c r="E471" s="10"/>
      <c r="F471" s="10"/>
      <c r="G471" s="10"/>
      <c r="H471" s="10"/>
      <c r="I471" s="10"/>
      <c r="J471" s="10"/>
      <c r="K471" s="10"/>
      <c r="L471" s="10"/>
      <c r="M471" s="10"/>
      <c r="N471" s="10"/>
      <c r="O471" s="10"/>
      <c r="P471" s="21"/>
      <c r="Q471" s="21"/>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row>
    <row r="472" spans="1:40">
      <c r="A472" s="16"/>
      <c r="B472" s="10"/>
      <c r="C472" s="10"/>
      <c r="D472" s="10"/>
      <c r="E472" s="10"/>
      <c r="F472" s="10"/>
      <c r="G472" s="10"/>
      <c r="H472" s="10"/>
      <c r="I472" s="10"/>
      <c r="J472" s="10"/>
      <c r="K472" s="10"/>
      <c r="L472" s="10"/>
      <c r="M472" s="10"/>
      <c r="N472" s="10"/>
      <c r="O472" s="10"/>
      <c r="P472" s="21"/>
      <c r="Q472" s="21"/>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row>
    <row r="473" spans="1:40">
      <c r="A473" s="16"/>
      <c r="B473" s="10"/>
      <c r="C473" s="10"/>
      <c r="D473" s="10"/>
      <c r="E473" s="10"/>
      <c r="F473" s="10"/>
      <c r="G473" s="10"/>
      <c r="H473" s="10"/>
      <c r="I473" s="10"/>
      <c r="J473" s="10"/>
      <c r="K473" s="10"/>
      <c r="L473" s="10"/>
      <c r="M473" s="10"/>
      <c r="N473" s="10"/>
      <c r="O473" s="10"/>
      <c r="P473" s="21"/>
      <c r="Q473" s="21"/>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row>
    <row r="474" spans="1:40">
      <c r="A474" s="16"/>
      <c r="B474" s="10"/>
      <c r="C474" s="10"/>
      <c r="D474" s="10"/>
      <c r="E474" s="10"/>
      <c r="F474" s="10"/>
      <c r="G474" s="10"/>
      <c r="H474" s="10"/>
      <c r="I474" s="10"/>
      <c r="J474" s="10"/>
      <c r="K474" s="10"/>
      <c r="L474" s="10"/>
      <c r="M474" s="10"/>
      <c r="N474" s="10"/>
      <c r="O474" s="10"/>
      <c r="P474" s="21"/>
      <c r="Q474" s="21"/>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row>
    <row r="475" spans="1:40">
      <c r="A475" s="16"/>
      <c r="B475" s="10"/>
      <c r="C475" s="10"/>
      <c r="D475" s="10"/>
      <c r="E475" s="10"/>
      <c r="F475" s="10"/>
      <c r="G475" s="10"/>
      <c r="H475" s="10"/>
      <c r="I475" s="10"/>
      <c r="J475" s="10"/>
      <c r="K475" s="10"/>
      <c r="L475" s="10"/>
      <c r="M475" s="10"/>
      <c r="N475" s="10"/>
      <c r="O475" s="10"/>
      <c r="P475" s="21"/>
      <c r="Q475" s="21"/>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row>
    <row r="476" spans="1:40">
      <c r="A476" s="16"/>
      <c r="B476" s="10"/>
      <c r="C476" s="10"/>
      <c r="D476" s="10"/>
      <c r="E476" s="10"/>
      <c r="F476" s="10"/>
      <c r="G476" s="10"/>
      <c r="H476" s="10"/>
      <c r="I476" s="10"/>
      <c r="J476" s="10"/>
      <c r="K476" s="10"/>
      <c r="L476" s="10"/>
      <c r="M476" s="10"/>
      <c r="N476" s="10"/>
      <c r="O476" s="10"/>
      <c r="P476" s="21"/>
      <c r="Q476" s="21"/>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row>
    <row r="477" spans="1:40">
      <c r="A477" s="16"/>
      <c r="B477" s="10"/>
      <c r="C477" s="10"/>
      <c r="D477" s="10"/>
      <c r="E477" s="10"/>
      <c r="F477" s="10"/>
      <c r="G477" s="10"/>
      <c r="H477" s="10"/>
      <c r="I477" s="10"/>
      <c r="J477" s="10"/>
      <c r="K477" s="10"/>
      <c r="L477" s="10"/>
      <c r="M477" s="10"/>
      <c r="N477" s="10"/>
      <c r="O477" s="10"/>
      <c r="P477" s="21"/>
      <c r="Q477" s="21"/>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row>
    <row r="478" spans="1:40">
      <c r="A478" s="16"/>
      <c r="B478" s="10"/>
      <c r="C478" s="10"/>
      <c r="D478" s="10"/>
      <c r="E478" s="10"/>
      <c r="F478" s="10"/>
      <c r="G478" s="10"/>
      <c r="H478" s="10"/>
      <c r="I478" s="10"/>
      <c r="J478" s="10"/>
      <c r="K478" s="10"/>
      <c r="L478" s="10"/>
      <c r="M478" s="10"/>
      <c r="N478" s="10"/>
      <c r="O478" s="10"/>
      <c r="P478" s="21"/>
      <c r="Q478" s="21"/>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row>
    <row r="479" spans="1:40">
      <c r="A479" s="16"/>
      <c r="B479" s="10"/>
      <c r="C479" s="10"/>
      <c r="D479" s="10"/>
      <c r="E479" s="10"/>
      <c r="F479" s="10"/>
      <c r="G479" s="10"/>
      <c r="H479" s="10"/>
      <c r="I479" s="10"/>
      <c r="J479" s="10"/>
      <c r="K479" s="10"/>
      <c r="L479" s="10"/>
      <c r="M479" s="10"/>
      <c r="N479" s="10"/>
      <c r="O479" s="10"/>
      <c r="P479" s="21"/>
      <c r="Q479" s="21"/>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row>
    <row r="480" spans="1:40">
      <c r="A480" s="16"/>
      <c r="B480" s="10"/>
      <c r="C480" s="10"/>
      <c r="D480" s="10"/>
      <c r="E480" s="10"/>
      <c r="F480" s="10"/>
      <c r="G480" s="10"/>
      <c r="H480" s="10"/>
      <c r="I480" s="10"/>
      <c r="J480" s="10"/>
      <c r="K480" s="10"/>
      <c r="L480" s="10"/>
      <c r="M480" s="10"/>
      <c r="N480" s="10"/>
      <c r="O480" s="10"/>
      <c r="P480" s="21"/>
      <c r="Q480" s="21"/>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row>
    <row r="481" spans="1:40">
      <c r="A481" s="16"/>
      <c r="B481" s="10"/>
      <c r="C481" s="10"/>
      <c r="D481" s="10"/>
      <c r="E481" s="10"/>
      <c r="F481" s="10"/>
      <c r="G481" s="10"/>
      <c r="H481" s="10"/>
      <c r="I481" s="10"/>
      <c r="J481" s="10"/>
      <c r="K481" s="10"/>
      <c r="L481" s="10"/>
      <c r="M481" s="10"/>
      <c r="N481" s="10"/>
      <c r="O481" s="10"/>
      <c r="P481" s="21"/>
      <c r="Q481" s="21"/>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row>
    <row r="482" spans="1:40">
      <c r="A482" s="16"/>
      <c r="B482" s="10"/>
      <c r="C482" s="10"/>
      <c r="D482" s="10"/>
      <c r="E482" s="10"/>
      <c r="F482" s="10"/>
      <c r="G482" s="10"/>
      <c r="H482" s="10"/>
      <c r="I482" s="10"/>
      <c r="J482" s="10"/>
      <c r="K482" s="10"/>
      <c r="L482" s="10"/>
      <c r="M482" s="10"/>
      <c r="N482" s="10"/>
      <c r="O482" s="10"/>
      <c r="P482" s="21"/>
      <c r="Q482" s="21"/>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row>
    <row r="483" spans="1:40">
      <c r="A483" s="16"/>
      <c r="B483" s="10"/>
      <c r="C483" s="10"/>
      <c r="D483" s="10"/>
      <c r="E483" s="10"/>
      <c r="F483" s="10"/>
      <c r="G483" s="10"/>
      <c r="H483" s="10"/>
      <c r="I483" s="10"/>
      <c r="J483" s="10"/>
      <c r="K483" s="10"/>
      <c r="L483" s="10"/>
      <c r="M483" s="10"/>
      <c r="N483" s="10"/>
      <c r="O483" s="10"/>
      <c r="P483" s="21"/>
      <c r="Q483" s="21"/>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row>
    <row r="484" spans="1:40">
      <c r="A484" s="16"/>
      <c r="B484" s="10"/>
      <c r="C484" s="10"/>
      <c r="D484" s="10"/>
      <c r="E484" s="10"/>
      <c r="F484" s="10"/>
      <c r="G484" s="10"/>
      <c r="H484" s="10"/>
      <c r="I484" s="10"/>
      <c r="J484" s="10"/>
      <c r="K484" s="10"/>
      <c r="L484" s="10"/>
      <c r="M484" s="10"/>
      <c r="N484" s="10"/>
      <c r="O484" s="10"/>
      <c r="P484" s="21"/>
      <c r="Q484" s="21"/>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row>
    <row r="485" spans="1:40">
      <c r="A485" s="16"/>
      <c r="B485" s="10"/>
      <c r="C485" s="10"/>
      <c r="D485" s="10"/>
      <c r="E485" s="10"/>
      <c r="F485" s="10"/>
      <c r="G485" s="10"/>
      <c r="H485" s="10"/>
      <c r="I485" s="10"/>
      <c r="J485" s="10"/>
      <c r="K485" s="10"/>
      <c r="L485" s="10"/>
      <c r="M485" s="10"/>
      <c r="N485" s="10"/>
      <c r="O485" s="10"/>
      <c r="P485" s="21"/>
      <c r="Q485" s="21"/>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row>
    <row r="486" spans="1:40">
      <c r="A486" s="16"/>
      <c r="B486" s="10"/>
      <c r="C486" s="10"/>
      <c r="D486" s="10"/>
      <c r="E486" s="10"/>
      <c r="F486" s="10"/>
      <c r="G486" s="10"/>
      <c r="H486" s="10"/>
      <c r="I486" s="10"/>
      <c r="J486" s="10"/>
      <c r="K486" s="10"/>
      <c r="L486" s="10"/>
      <c r="M486" s="10"/>
      <c r="N486" s="10"/>
      <c r="O486" s="10"/>
      <c r="P486" s="21"/>
      <c r="Q486" s="21"/>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row>
    <row r="487" spans="1:40">
      <c r="A487" s="16"/>
      <c r="B487" s="10"/>
      <c r="C487" s="10"/>
      <c r="D487" s="10"/>
      <c r="E487" s="10"/>
      <c r="F487" s="10"/>
      <c r="G487" s="10"/>
      <c r="H487" s="10"/>
      <c r="I487" s="10"/>
      <c r="J487" s="10"/>
      <c r="K487" s="10"/>
      <c r="L487" s="10"/>
      <c r="M487" s="10"/>
      <c r="N487" s="10"/>
      <c r="O487" s="10"/>
      <c r="P487" s="21"/>
      <c r="Q487" s="21"/>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row>
    <row r="488" spans="1:40">
      <c r="A488" s="16"/>
      <c r="B488" s="10"/>
      <c r="C488" s="10"/>
      <c r="D488" s="10"/>
      <c r="E488" s="10"/>
      <c r="F488" s="10"/>
      <c r="G488" s="10"/>
      <c r="H488" s="10"/>
      <c r="I488" s="10"/>
      <c r="J488" s="10"/>
      <c r="K488" s="10"/>
      <c r="L488" s="10"/>
      <c r="M488" s="10"/>
      <c r="N488" s="10"/>
      <c r="O488" s="10"/>
      <c r="P488" s="21"/>
      <c r="Q488" s="21"/>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row>
    <row r="489" spans="1:40">
      <c r="A489" s="16"/>
      <c r="B489" s="10"/>
      <c r="C489" s="10"/>
      <c r="D489" s="10"/>
      <c r="E489" s="10"/>
      <c r="F489" s="10"/>
      <c r="G489" s="10"/>
      <c r="H489" s="10"/>
      <c r="I489" s="10"/>
      <c r="J489" s="10"/>
      <c r="K489" s="10"/>
      <c r="L489" s="10"/>
      <c r="M489" s="10"/>
      <c r="N489" s="10"/>
      <c r="O489" s="10"/>
      <c r="P489" s="21"/>
      <c r="Q489" s="21"/>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row>
    <row r="490" spans="1:40">
      <c r="A490" s="16"/>
      <c r="B490" s="10"/>
      <c r="C490" s="10"/>
      <c r="D490" s="10"/>
      <c r="E490" s="10"/>
      <c r="F490" s="10"/>
      <c r="G490" s="10"/>
      <c r="H490" s="10"/>
      <c r="I490" s="10"/>
      <c r="J490" s="10"/>
      <c r="K490" s="10"/>
      <c r="L490" s="10"/>
      <c r="M490" s="10"/>
      <c r="N490" s="10"/>
      <c r="O490" s="10"/>
      <c r="P490" s="21"/>
      <c r="Q490" s="21"/>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row>
    <row r="491" spans="1:40">
      <c r="A491" s="16"/>
      <c r="B491" s="10"/>
      <c r="C491" s="10"/>
      <c r="D491" s="10"/>
      <c r="E491" s="10"/>
      <c r="F491" s="10"/>
      <c r="G491" s="10"/>
      <c r="H491" s="10"/>
      <c r="I491" s="10"/>
      <c r="J491" s="10"/>
      <c r="K491" s="10"/>
      <c r="L491" s="10"/>
      <c r="M491" s="10"/>
      <c r="N491" s="10"/>
      <c r="O491" s="10"/>
      <c r="P491" s="21"/>
      <c r="Q491" s="21"/>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row>
    <row r="492" spans="1:40">
      <c r="A492" s="16"/>
      <c r="B492" s="10"/>
      <c r="C492" s="10"/>
      <c r="D492" s="10"/>
      <c r="E492" s="10"/>
      <c r="F492" s="10"/>
      <c r="G492" s="10"/>
      <c r="H492" s="10"/>
      <c r="I492" s="10"/>
      <c r="J492" s="10"/>
      <c r="K492" s="10"/>
      <c r="L492" s="10"/>
      <c r="M492" s="10"/>
      <c r="N492" s="10"/>
      <c r="O492" s="10"/>
      <c r="P492" s="21"/>
      <c r="Q492" s="21"/>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row>
    <row r="493" spans="1:40">
      <c r="A493" s="16"/>
      <c r="B493" s="10"/>
      <c r="C493" s="10"/>
      <c r="D493" s="10"/>
      <c r="E493" s="10"/>
      <c r="F493" s="10"/>
      <c r="G493" s="10"/>
      <c r="H493" s="10"/>
      <c r="I493" s="10"/>
      <c r="J493" s="10"/>
      <c r="K493" s="10"/>
      <c r="L493" s="10"/>
      <c r="M493" s="10"/>
      <c r="N493" s="10"/>
      <c r="O493" s="10"/>
      <c r="P493" s="21"/>
      <c r="Q493" s="21"/>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row>
    <row r="494" spans="1:40">
      <c r="A494" s="16"/>
      <c r="B494" s="10"/>
      <c r="C494" s="10"/>
      <c r="D494" s="10"/>
      <c r="E494" s="10"/>
      <c r="F494" s="10"/>
      <c r="G494" s="10"/>
      <c r="H494" s="10"/>
      <c r="I494" s="10"/>
      <c r="J494" s="10"/>
      <c r="K494" s="10"/>
      <c r="L494" s="10"/>
      <c r="M494" s="10"/>
      <c r="N494" s="10"/>
      <c r="O494" s="10"/>
      <c r="P494" s="21"/>
      <c r="Q494" s="21"/>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row>
    <row r="495" spans="1:40">
      <c r="A495" s="16"/>
      <c r="B495" s="10"/>
      <c r="C495" s="10"/>
      <c r="D495" s="10"/>
      <c r="E495" s="10"/>
      <c r="F495" s="10"/>
      <c r="G495" s="10"/>
      <c r="H495" s="10"/>
      <c r="I495" s="10"/>
      <c r="J495" s="10"/>
      <c r="K495" s="10"/>
      <c r="L495" s="10"/>
      <c r="M495" s="10"/>
      <c r="N495" s="10"/>
      <c r="O495" s="10"/>
      <c r="P495" s="21"/>
      <c r="Q495" s="21"/>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row>
    <row r="496" spans="1:40">
      <c r="A496" s="16"/>
      <c r="B496" s="10"/>
      <c r="C496" s="10"/>
      <c r="D496" s="10"/>
      <c r="E496" s="10"/>
      <c r="F496" s="10"/>
      <c r="G496" s="10"/>
      <c r="H496" s="10"/>
      <c r="I496" s="10"/>
      <c r="J496" s="10"/>
      <c r="K496" s="10"/>
      <c r="L496" s="10"/>
      <c r="M496" s="10"/>
      <c r="N496" s="10"/>
      <c r="O496" s="10"/>
      <c r="P496" s="21"/>
      <c r="Q496" s="21"/>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row>
    <row r="497" spans="1:40">
      <c r="A497" s="16"/>
      <c r="B497" s="10"/>
      <c r="C497" s="10"/>
      <c r="D497" s="10"/>
      <c r="E497" s="10"/>
      <c r="F497" s="10"/>
      <c r="G497" s="10"/>
      <c r="H497" s="10"/>
      <c r="I497" s="10"/>
      <c r="J497" s="10"/>
      <c r="K497" s="10"/>
      <c r="L497" s="10"/>
      <c r="M497" s="10"/>
      <c r="N497" s="10"/>
      <c r="O497" s="10"/>
      <c r="P497" s="21"/>
      <c r="Q497" s="21"/>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row>
    <row r="498" spans="1:40">
      <c r="A498" s="16"/>
      <c r="B498" s="10"/>
      <c r="C498" s="10"/>
      <c r="D498" s="10"/>
      <c r="E498" s="10"/>
      <c r="F498" s="10"/>
      <c r="G498" s="10"/>
      <c r="H498" s="10"/>
      <c r="I498" s="10"/>
      <c r="J498" s="10"/>
      <c r="K498" s="10"/>
      <c r="L498" s="10"/>
      <c r="M498" s="10"/>
      <c r="N498" s="10"/>
      <c r="O498" s="10"/>
      <c r="P498" s="21"/>
      <c r="Q498" s="21"/>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row>
    <row r="499" spans="1:40">
      <c r="A499" s="16"/>
      <c r="B499" s="10"/>
      <c r="C499" s="10"/>
      <c r="D499" s="10"/>
      <c r="E499" s="10"/>
      <c r="F499" s="10"/>
      <c r="G499" s="10"/>
      <c r="H499" s="10"/>
      <c r="I499" s="10"/>
      <c r="J499" s="10"/>
      <c r="K499" s="10"/>
      <c r="L499" s="10"/>
      <c r="M499" s="10"/>
      <c r="N499" s="10"/>
      <c r="O499" s="10"/>
      <c r="P499" s="21"/>
      <c r="Q499" s="21"/>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row>
    <row r="500" spans="1:40">
      <c r="A500" s="16"/>
      <c r="B500" s="10"/>
      <c r="C500" s="10"/>
      <c r="D500" s="10"/>
      <c r="E500" s="10"/>
      <c r="F500" s="10"/>
      <c r="G500" s="10"/>
      <c r="H500" s="10"/>
      <c r="I500" s="10"/>
      <c r="J500" s="10"/>
      <c r="K500" s="10"/>
      <c r="L500" s="10"/>
      <c r="M500" s="10"/>
      <c r="N500" s="10"/>
      <c r="O500" s="10"/>
      <c r="P500" s="21"/>
      <c r="Q500" s="21"/>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row>
    <row r="501" spans="1:40">
      <c r="A501" s="16"/>
      <c r="B501" s="10"/>
      <c r="C501" s="10"/>
      <c r="D501" s="10"/>
      <c r="E501" s="10"/>
      <c r="F501" s="10"/>
      <c r="G501" s="10"/>
      <c r="H501" s="10"/>
      <c r="I501" s="10"/>
      <c r="J501" s="10"/>
      <c r="K501" s="10"/>
      <c r="L501" s="10"/>
      <c r="M501" s="10"/>
      <c r="N501" s="10"/>
      <c r="O501" s="10"/>
      <c r="P501" s="21"/>
      <c r="Q501" s="21"/>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row>
    <row r="502" spans="1:40">
      <c r="A502" s="16"/>
      <c r="B502" s="10"/>
      <c r="C502" s="10"/>
      <c r="D502" s="10"/>
      <c r="E502" s="10"/>
      <c r="F502" s="10"/>
      <c r="G502" s="10"/>
      <c r="H502" s="10"/>
      <c r="I502" s="10"/>
      <c r="J502" s="10"/>
      <c r="K502" s="10"/>
      <c r="L502" s="10"/>
      <c r="M502" s="10"/>
      <c r="N502" s="10"/>
      <c r="O502" s="10"/>
      <c r="P502" s="21"/>
      <c r="Q502" s="21"/>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row>
    <row r="503" spans="1:40">
      <c r="A503" s="16"/>
      <c r="B503" s="10"/>
      <c r="C503" s="10"/>
      <c r="D503" s="10"/>
      <c r="E503" s="10"/>
      <c r="F503" s="10"/>
      <c r="G503" s="10"/>
      <c r="H503" s="10"/>
      <c r="I503" s="10"/>
      <c r="J503" s="10"/>
      <c r="K503" s="10"/>
      <c r="L503" s="10"/>
      <c r="M503" s="10"/>
      <c r="N503" s="10"/>
      <c r="O503" s="10"/>
      <c r="P503" s="21"/>
      <c r="Q503" s="21"/>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row>
    <row r="504" spans="1:40">
      <c r="A504" s="16"/>
      <c r="B504" s="10"/>
      <c r="C504" s="10"/>
      <c r="D504" s="10"/>
      <c r="E504" s="10"/>
      <c r="F504" s="10"/>
      <c r="G504" s="10"/>
      <c r="H504" s="10"/>
      <c r="I504" s="10"/>
      <c r="J504" s="10"/>
      <c r="K504" s="10"/>
      <c r="L504" s="10"/>
      <c r="M504" s="10"/>
      <c r="N504" s="10"/>
      <c r="O504" s="10"/>
      <c r="P504" s="21"/>
      <c r="Q504" s="21"/>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row>
    <row r="505" spans="1:40">
      <c r="A505" s="16"/>
      <c r="B505" s="10"/>
      <c r="C505" s="10"/>
      <c r="D505" s="10"/>
      <c r="E505" s="10"/>
      <c r="F505" s="10"/>
      <c r="G505" s="10"/>
      <c r="H505" s="10"/>
      <c r="I505" s="10"/>
      <c r="J505" s="10"/>
      <c r="K505" s="10"/>
      <c r="L505" s="10"/>
      <c r="M505" s="10"/>
      <c r="N505" s="10"/>
      <c r="O505" s="10"/>
      <c r="P505" s="21"/>
      <c r="Q505" s="21"/>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row>
    <row r="506" spans="1:40">
      <c r="A506" s="16"/>
      <c r="B506" s="10"/>
      <c r="C506" s="10"/>
      <c r="D506" s="10"/>
      <c r="E506" s="10"/>
      <c r="F506" s="10"/>
      <c r="G506" s="10"/>
      <c r="H506" s="10"/>
      <c r="I506" s="10"/>
      <c r="J506" s="10"/>
      <c r="K506" s="10"/>
      <c r="L506" s="10"/>
      <c r="M506" s="10"/>
      <c r="N506" s="10"/>
      <c r="O506" s="10"/>
      <c r="P506" s="21"/>
      <c r="Q506" s="21"/>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row>
    <row r="507" spans="1:40">
      <c r="A507" s="16"/>
      <c r="B507" s="10"/>
      <c r="C507" s="10"/>
      <c r="D507" s="10"/>
      <c r="E507" s="10"/>
      <c r="F507" s="10"/>
      <c r="G507" s="10"/>
      <c r="H507" s="10"/>
      <c r="I507" s="10"/>
      <c r="J507" s="10"/>
      <c r="K507" s="10"/>
      <c r="L507" s="10"/>
      <c r="M507" s="10"/>
      <c r="N507" s="10"/>
      <c r="O507" s="10"/>
      <c r="P507" s="21"/>
      <c r="Q507" s="21"/>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row>
    <row r="508" spans="1:40">
      <c r="A508" s="16"/>
      <c r="B508" s="10"/>
      <c r="C508" s="10"/>
      <c r="D508" s="10"/>
      <c r="E508" s="10"/>
      <c r="F508" s="10"/>
      <c r="G508" s="10"/>
      <c r="H508" s="10"/>
      <c r="I508" s="10"/>
      <c r="J508" s="10"/>
      <c r="K508" s="10"/>
      <c r="L508" s="10"/>
      <c r="M508" s="10"/>
      <c r="N508" s="10"/>
      <c r="O508" s="10"/>
      <c r="P508" s="21"/>
      <c r="Q508" s="21"/>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row>
    <row r="509" spans="1:40">
      <c r="A509" s="16"/>
      <c r="B509" s="10"/>
      <c r="C509" s="10"/>
      <c r="D509" s="10"/>
      <c r="E509" s="10"/>
      <c r="F509" s="10"/>
      <c r="G509" s="10"/>
      <c r="H509" s="10"/>
      <c r="I509" s="10"/>
      <c r="J509" s="10"/>
      <c r="K509" s="10"/>
      <c r="L509" s="10"/>
      <c r="M509" s="10"/>
      <c r="N509" s="10"/>
      <c r="O509" s="10"/>
      <c r="P509" s="21"/>
      <c r="Q509" s="21"/>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row>
    <row r="510" spans="1:40">
      <c r="A510" s="16"/>
      <c r="B510" s="10"/>
      <c r="C510" s="10"/>
      <c r="D510" s="10"/>
      <c r="E510" s="10"/>
      <c r="F510" s="10"/>
      <c r="G510" s="10"/>
      <c r="H510" s="10"/>
      <c r="I510" s="10"/>
      <c r="J510" s="10"/>
      <c r="K510" s="10"/>
      <c r="L510" s="10"/>
      <c r="M510" s="10"/>
      <c r="N510" s="10"/>
      <c r="O510" s="10"/>
      <c r="P510" s="21"/>
      <c r="Q510" s="21"/>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row>
    <row r="511" spans="1:40">
      <c r="A511" s="16"/>
      <c r="B511" s="10"/>
      <c r="C511" s="10"/>
      <c r="D511" s="10"/>
      <c r="E511" s="10"/>
      <c r="F511" s="10"/>
      <c r="G511" s="10"/>
      <c r="H511" s="10"/>
      <c r="I511" s="10"/>
      <c r="J511" s="10"/>
      <c r="K511" s="10"/>
      <c r="L511" s="10"/>
      <c r="M511" s="10"/>
      <c r="N511" s="10"/>
      <c r="O511" s="10"/>
      <c r="P511" s="21"/>
      <c r="Q511" s="21"/>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row>
    <row r="512" spans="1:40">
      <c r="A512" s="16"/>
      <c r="B512" s="10"/>
      <c r="C512" s="10"/>
      <c r="D512" s="10"/>
      <c r="E512" s="10"/>
      <c r="F512" s="10"/>
      <c r="G512" s="10"/>
      <c r="H512" s="10"/>
      <c r="I512" s="10"/>
      <c r="J512" s="10"/>
      <c r="K512" s="10"/>
      <c r="L512" s="10"/>
      <c r="M512" s="10"/>
      <c r="N512" s="10"/>
      <c r="O512" s="10"/>
      <c r="P512" s="21"/>
      <c r="Q512" s="21"/>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row>
    <row r="513" spans="1:40">
      <c r="A513" s="16"/>
      <c r="B513" s="10"/>
      <c r="C513" s="10"/>
      <c r="D513" s="10"/>
      <c r="E513" s="10"/>
      <c r="F513" s="10"/>
      <c r="G513" s="10"/>
      <c r="H513" s="10"/>
      <c r="I513" s="10"/>
      <c r="J513" s="10"/>
      <c r="K513" s="10"/>
      <c r="L513" s="10"/>
      <c r="M513" s="10"/>
      <c r="N513" s="10"/>
      <c r="O513" s="10"/>
      <c r="P513" s="21"/>
      <c r="Q513" s="21"/>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row>
    <row r="514" spans="1:40">
      <c r="A514" s="16"/>
      <c r="B514" s="10"/>
      <c r="C514" s="10"/>
      <c r="D514" s="10"/>
      <c r="E514" s="10"/>
      <c r="F514" s="10"/>
      <c r="G514" s="10"/>
      <c r="H514" s="10"/>
      <c r="I514" s="10"/>
      <c r="J514" s="10"/>
      <c r="K514" s="10"/>
      <c r="L514" s="10"/>
      <c r="M514" s="10"/>
      <c r="N514" s="10"/>
      <c r="O514" s="10"/>
      <c r="P514" s="21"/>
      <c r="Q514" s="21"/>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row>
    <row r="515" spans="1:40">
      <c r="A515" s="16"/>
      <c r="B515" s="10"/>
      <c r="C515" s="10"/>
      <c r="D515" s="10"/>
      <c r="E515" s="10"/>
      <c r="F515" s="10"/>
      <c r="G515" s="10"/>
      <c r="H515" s="10"/>
      <c r="I515" s="10"/>
      <c r="J515" s="10"/>
      <c r="K515" s="10"/>
      <c r="L515" s="10"/>
      <c r="M515" s="10"/>
      <c r="N515" s="10"/>
      <c r="O515" s="10"/>
      <c r="P515" s="21"/>
      <c r="Q515" s="21"/>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row>
    <row r="516" spans="1:40">
      <c r="A516" s="16"/>
      <c r="B516" s="10"/>
      <c r="C516" s="10"/>
      <c r="D516" s="10"/>
      <c r="E516" s="10"/>
      <c r="F516" s="10"/>
      <c r="G516" s="10"/>
      <c r="H516" s="10"/>
      <c r="I516" s="10"/>
      <c r="J516" s="10"/>
      <c r="K516" s="10"/>
      <c r="L516" s="10"/>
      <c r="M516" s="10"/>
      <c r="N516" s="10"/>
      <c r="O516" s="10"/>
      <c r="P516" s="21"/>
      <c r="Q516" s="21"/>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row>
    <row r="517" spans="1:40">
      <c r="A517" s="16"/>
      <c r="B517" s="10"/>
      <c r="C517" s="10"/>
      <c r="D517" s="10"/>
      <c r="E517" s="10"/>
      <c r="F517" s="10"/>
      <c r="G517" s="10"/>
      <c r="H517" s="10"/>
      <c r="I517" s="10"/>
      <c r="J517" s="10"/>
      <c r="K517" s="10"/>
      <c r="L517" s="10"/>
      <c r="M517" s="10"/>
      <c r="N517" s="10"/>
      <c r="O517" s="10"/>
      <c r="P517" s="21"/>
      <c r="Q517" s="21"/>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row>
    <row r="518" spans="1:40">
      <c r="A518" s="16"/>
      <c r="B518" s="10"/>
      <c r="C518" s="10"/>
      <c r="D518" s="10"/>
      <c r="E518" s="10"/>
      <c r="F518" s="10"/>
      <c r="G518" s="10"/>
      <c r="H518" s="10"/>
      <c r="I518" s="10"/>
      <c r="J518" s="10"/>
      <c r="K518" s="10"/>
      <c r="L518" s="10"/>
      <c r="M518" s="10"/>
      <c r="N518" s="10"/>
      <c r="O518" s="10"/>
      <c r="P518" s="21"/>
      <c r="Q518" s="21"/>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row>
    <row r="519" spans="1:40">
      <c r="A519" s="16"/>
      <c r="B519" s="10"/>
      <c r="C519" s="10"/>
      <c r="D519" s="10"/>
      <c r="E519" s="10"/>
      <c r="F519" s="10"/>
      <c r="G519" s="10"/>
      <c r="H519" s="10"/>
      <c r="I519" s="10"/>
      <c r="J519" s="10"/>
      <c r="K519" s="10"/>
      <c r="L519" s="10"/>
      <c r="M519" s="10"/>
      <c r="N519" s="10"/>
      <c r="O519" s="10"/>
      <c r="P519" s="21"/>
      <c r="Q519" s="21"/>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row>
    <row r="520" spans="1:40">
      <c r="A520" s="16"/>
      <c r="B520" s="10"/>
      <c r="C520" s="10"/>
      <c r="D520" s="10"/>
      <c r="E520" s="10"/>
      <c r="F520" s="10"/>
      <c r="G520" s="10"/>
      <c r="H520" s="10"/>
      <c r="I520" s="10"/>
      <c r="J520" s="10"/>
      <c r="K520" s="10"/>
      <c r="L520" s="10"/>
      <c r="M520" s="10"/>
      <c r="N520" s="10"/>
      <c r="O520" s="10"/>
      <c r="P520" s="21"/>
      <c r="Q520" s="21"/>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row>
    <row r="521" spans="1:40">
      <c r="A521" s="16"/>
      <c r="B521" s="10"/>
      <c r="C521" s="10"/>
      <c r="D521" s="10"/>
      <c r="E521" s="10"/>
      <c r="F521" s="10"/>
      <c r="G521" s="10"/>
      <c r="H521" s="10"/>
      <c r="I521" s="10"/>
      <c r="J521" s="10"/>
      <c r="K521" s="10"/>
      <c r="L521" s="10"/>
      <c r="M521" s="10"/>
      <c r="N521" s="10"/>
      <c r="O521" s="10"/>
      <c r="P521" s="21"/>
      <c r="Q521" s="21"/>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row>
    <row r="522" spans="1:40">
      <c r="A522" s="16"/>
      <c r="B522" s="10"/>
      <c r="C522" s="10"/>
      <c r="D522" s="10"/>
      <c r="E522" s="10"/>
      <c r="F522" s="10"/>
      <c r="G522" s="10"/>
      <c r="H522" s="10"/>
      <c r="I522" s="10"/>
      <c r="J522" s="10"/>
      <c r="K522" s="10"/>
      <c r="L522" s="10"/>
      <c r="M522" s="10"/>
      <c r="N522" s="10"/>
      <c r="O522" s="10"/>
      <c r="P522" s="21"/>
      <c r="Q522" s="21"/>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row>
    <row r="523" spans="1:40">
      <c r="A523" s="16"/>
      <c r="B523" s="10"/>
      <c r="C523" s="10"/>
      <c r="D523" s="10"/>
      <c r="E523" s="10"/>
      <c r="F523" s="10"/>
      <c r="G523" s="10"/>
      <c r="H523" s="10"/>
      <c r="I523" s="10"/>
      <c r="J523" s="10"/>
      <c r="K523" s="10"/>
      <c r="L523" s="10"/>
      <c r="M523" s="10"/>
      <c r="N523" s="10"/>
      <c r="O523" s="10"/>
      <c r="P523" s="21"/>
      <c r="Q523" s="21"/>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row>
    <row r="524" spans="1:40">
      <c r="A524" s="16"/>
      <c r="B524" s="10"/>
      <c r="C524" s="10"/>
      <c r="D524" s="10"/>
      <c r="E524" s="10"/>
      <c r="F524" s="10"/>
      <c r="G524" s="10"/>
      <c r="H524" s="10"/>
      <c r="I524" s="10"/>
      <c r="J524" s="10"/>
      <c r="K524" s="10"/>
      <c r="L524" s="10"/>
      <c r="M524" s="10"/>
      <c r="N524" s="10"/>
      <c r="O524" s="10"/>
      <c r="P524" s="21"/>
      <c r="Q524" s="21"/>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row>
    <row r="525" spans="1:40">
      <c r="A525" s="16"/>
      <c r="B525" s="10"/>
      <c r="C525" s="10"/>
      <c r="D525" s="10"/>
      <c r="E525" s="10"/>
      <c r="F525" s="10"/>
      <c r="G525" s="10"/>
      <c r="H525" s="10"/>
      <c r="I525" s="10"/>
      <c r="J525" s="10"/>
      <c r="K525" s="10"/>
      <c r="L525" s="10"/>
      <c r="M525" s="10"/>
      <c r="N525" s="10"/>
      <c r="O525" s="10"/>
      <c r="P525" s="21"/>
      <c r="Q525" s="21"/>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row>
    <row r="526" spans="1:40">
      <c r="A526" s="16"/>
      <c r="B526" s="10"/>
      <c r="C526" s="10"/>
      <c r="D526" s="10"/>
      <c r="E526" s="10"/>
      <c r="F526" s="10"/>
      <c r="G526" s="10"/>
      <c r="H526" s="10"/>
      <c r="I526" s="10"/>
      <c r="J526" s="10"/>
      <c r="K526" s="10"/>
      <c r="L526" s="10"/>
      <c r="M526" s="10"/>
      <c r="N526" s="10"/>
      <c r="O526" s="10"/>
      <c r="P526" s="21"/>
      <c r="Q526" s="21"/>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row>
    <row r="527" spans="1:40">
      <c r="A527" s="16"/>
      <c r="B527" s="10"/>
      <c r="C527" s="10"/>
      <c r="D527" s="10"/>
      <c r="E527" s="10"/>
      <c r="F527" s="10"/>
      <c r="G527" s="10"/>
      <c r="H527" s="10"/>
      <c r="I527" s="10"/>
      <c r="J527" s="10"/>
      <c r="K527" s="10"/>
      <c r="L527" s="10"/>
      <c r="M527" s="10"/>
      <c r="N527" s="10"/>
      <c r="O527" s="10"/>
      <c r="P527" s="21"/>
      <c r="Q527" s="21"/>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row>
    <row r="528" spans="1:40">
      <c r="A528" s="16"/>
      <c r="B528" s="10"/>
      <c r="C528" s="10"/>
      <c r="D528" s="10"/>
      <c r="E528" s="10"/>
      <c r="F528" s="10"/>
      <c r="G528" s="10"/>
      <c r="H528" s="10"/>
      <c r="I528" s="10"/>
      <c r="J528" s="10"/>
      <c r="K528" s="10"/>
      <c r="L528" s="10"/>
      <c r="M528" s="10"/>
      <c r="N528" s="10"/>
      <c r="O528" s="10"/>
      <c r="P528" s="21"/>
      <c r="Q528" s="21"/>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row>
    <row r="529" spans="1:40">
      <c r="A529" s="16"/>
      <c r="B529" s="10"/>
      <c r="C529" s="10"/>
      <c r="D529" s="10"/>
      <c r="E529" s="10"/>
      <c r="F529" s="10"/>
      <c r="G529" s="10"/>
      <c r="H529" s="10"/>
      <c r="I529" s="10"/>
      <c r="J529" s="10"/>
      <c r="K529" s="10"/>
      <c r="L529" s="10"/>
      <c r="M529" s="10"/>
      <c r="N529" s="10"/>
      <c r="O529" s="10"/>
      <c r="P529" s="21"/>
      <c r="Q529" s="21"/>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row>
    <row r="530" spans="1:40">
      <c r="A530" s="16"/>
      <c r="B530" s="10"/>
      <c r="C530" s="10"/>
      <c r="D530" s="10"/>
      <c r="E530" s="10"/>
      <c r="F530" s="10"/>
      <c r="G530" s="10"/>
      <c r="H530" s="10"/>
      <c r="I530" s="10"/>
      <c r="J530" s="10"/>
      <c r="K530" s="10"/>
      <c r="L530" s="10"/>
      <c r="M530" s="10"/>
      <c r="N530" s="10"/>
      <c r="O530" s="10"/>
      <c r="P530" s="21"/>
      <c r="Q530" s="21"/>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row>
    <row r="531" spans="1:40">
      <c r="A531" s="16"/>
      <c r="B531" s="10"/>
      <c r="C531" s="10"/>
      <c r="D531" s="10"/>
      <c r="E531" s="10"/>
      <c r="F531" s="10"/>
      <c r="G531" s="10"/>
      <c r="H531" s="10"/>
      <c r="I531" s="10"/>
      <c r="J531" s="10"/>
      <c r="K531" s="10"/>
      <c r="L531" s="10"/>
      <c r="M531" s="10"/>
      <c r="N531" s="10"/>
      <c r="O531" s="10"/>
      <c r="P531" s="21"/>
      <c r="Q531" s="21"/>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row>
    <row r="532" spans="1:40">
      <c r="A532" s="16"/>
      <c r="B532" s="10"/>
      <c r="C532" s="10"/>
      <c r="D532" s="10"/>
      <c r="E532" s="10"/>
      <c r="F532" s="10"/>
      <c r="G532" s="10"/>
      <c r="H532" s="10"/>
      <c r="I532" s="10"/>
      <c r="J532" s="10"/>
      <c r="K532" s="10"/>
      <c r="L532" s="10"/>
      <c r="M532" s="10"/>
      <c r="N532" s="10"/>
      <c r="O532" s="10"/>
      <c r="P532" s="21"/>
      <c r="Q532" s="21"/>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row>
    <row r="533" spans="1:40">
      <c r="A533" s="16"/>
      <c r="B533" s="10"/>
      <c r="C533" s="10"/>
      <c r="D533" s="10"/>
      <c r="E533" s="10"/>
      <c r="F533" s="10"/>
      <c r="G533" s="10"/>
      <c r="H533" s="10"/>
      <c r="I533" s="10"/>
      <c r="J533" s="10"/>
      <c r="K533" s="10"/>
      <c r="L533" s="10"/>
      <c r="M533" s="10"/>
      <c r="N533" s="10"/>
      <c r="O533" s="10"/>
      <c r="P533" s="21"/>
      <c r="Q533" s="21"/>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row>
    <row r="534" spans="1:40">
      <c r="A534" s="16"/>
      <c r="B534" s="10"/>
      <c r="C534" s="10"/>
      <c r="D534" s="10"/>
      <c r="E534" s="10"/>
      <c r="F534" s="10"/>
      <c r="G534" s="10"/>
      <c r="H534" s="10"/>
      <c r="I534" s="10"/>
      <c r="J534" s="10"/>
      <c r="K534" s="10"/>
      <c r="L534" s="10"/>
      <c r="M534" s="10"/>
      <c r="N534" s="10"/>
      <c r="O534" s="10"/>
      <c r="P534" s="21"/>
      <c r="Q534" s="21"/>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row>
    <row r="535" spans="1:40">
      <c r="A535" s="16"/>
      <c r="B535" s="10"/>
      <c r="C535" s="10"/>
      <c r="D535" s="10"/>
      <c r="E535" s="10"/>
      <c r="F535" s="10"/>
      <c r="G535" s="10"/>
      <c r="H535" s="10"/>
      <c r="I535" s="10"/>
      <c r="J535" s="10"/>
      <c r="K535" s="10"/>
      <c r="L535" s="10"/>
      <c r="M535" s="10"/>
      <c r="N535" s="10"/>
      <c r="O535" s="10"/>
      <c r="P535" s="21"/>
      <c r="Q535" s="21"/>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row>
    <row r="536" spans="1:40">
      <c r="A536" s="16"/>
      <c r="B536" s="10"/>
      <c r="C536" s="10"/>
      <c r="D536" s="10"/>
      <c r="E536" s="10"/>
      <c r="F536" s="10"/>
      <c r="G536" s="10"/>
      <c r="H536" s="10"/>
      <c r="I536" s="10"/>
      <c r="J536" s="10"/>
      <c r="K536" s="10"/>
      <c r="L536" s="10"/>
      <c r="M536" s="10"/>
      <c r="N536" s="10"/>
      <c r="O536" s="10"/>
      <c r="P536" s="21"/>
      <c r="Q536" s="21"/>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row>
    <row r="537" spans="1:40">
      <c r="A537" s="16"/>
      <c r="B537" s="10"/>
      <c r="C537" s="10"/>
      <c r="D537" s="10"/>
      <c r="E537" s="10"/>
      <c r="F537" s="10"/>
      <c r="G537" s="10"/>
      <c r="H537" s="10"/>
      <c r="I537" s="10"/>
      <c r="J537" s="10"/>
      <c r="K537" s="10"/>
      <c r="L537" s="10"/>
      <c r="M537" s="10"/>
      <c r="N537" s="10"/>
      <c r="O537" s="10"/>
      <c r="P537" s="21"/>
      <c r="Q537" s="21"/>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row>
    <row r="538" spans="1:40">
      <c r="A538" s="16"/>
      <c r="B538" s="10"/>
      <c r="C538" s="10"/>
      <c r="D538" s="10"/>
      <c r="E538" s="10"/>
      <c r="F538" s="10"/>
      <c r="G538" s="10"/>
      <c r="H538" s="10"/>
      <c r="I538" s="10"/>
      <c r="J538" s="10"/>
      <c r="K538" s="10"/>
      <c r="L538" s="10"/>
      <c r="M538" s="10"/>
      <c r="N538" s="10"/>
      <c r="O538" s="10"/>
      <c r="P538" s="21"/>
      <c r="Q538" s="21"/>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row>
    <row r="539" spans="1:40">
      <c r="A539" s="16"/>
      <c r="B539" s="10"/>
      <c r="C539" s="10"/>
      <c r="D539" s="10"/>
      <c r="E539" s="10"/>
      <c r="F539" s="10"/>
      <c r="G539" s="10"/>
      <c r="H539" s="10"/>
      <c r="I539" s="10"/>
      <c r="J539" s="10"/>
      <c r="K539" s="10"/>
      <c r="L539" s="10"/>
      <c r="M539" s="10"/>
      <c r="N539" s="10"/>
      <c r="O539" s="10"/>
      <c r="P539" s="21"/>
      <c r="Q539" s="21"/>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row>
    <row r="540" spans="1:40">
      <c r="A540" s="16"/>
      <c r="B540" s="10"/>
      <c r="C540" s="10"/>
      <c r="D540" s="10"/>
      <c r="E540" s="10"/>
      <c r="F540" s="10"/>
      <c r="G540" s="10"/>
      <c r="H540" s="10"/>
      <c r="I540" s="10"/>
      <c r="J540" s="10"/>
      <c r="K540" s="10"/>
      <c r="L540" s="10"/>
      <c r="M540" s="10"/>
      <c r="N540" s="10"/>
      <c r="O540" s="10"/>
      <c r="P540" s="21"/>
      <c r="Q540" s="21"/>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row>
    <row r="541" spans="1:40">
      <c r="A541" s="16"/>
      <c r="B541" s="10"/>
      <c r="C541" s="10"/>
      <c r="D541" s="10"/>
      <c r="E541" s="10"/>
      <c r="F541" s="10"/>
      <c r="G541" s="10"/>
      <c r="H541" s="10"/>
      <c r="I541" s="10"/>
      <c r="J541" s="10"/>
      <c r="K541" s="10"/>
      <c r="L541" s="10"/>
      <c r="M541" s="10"/>
      <c r="N541" s="10"/>
      <c r="O541" s="10"/>
      <c r="P541" s="21"/>
      <c r="Q541" s="21"/>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row>
    <row r="542" spans="1:40">
      <c r="A542" s="16"/>
      <c r="B542" s="10"/>
      <c r="C542" s="10"/>
      <c r="D542" s="10"/>
      <c r="E542" s="10"/>
      <c r="F542" s="10"/>
      <c r="G542" s="10"/>
      <c r="H542" s="10"/>
      <c r="I542" s="10"/>
      <c r="J542" s="10"/>
      <c r="K542" s="10"/>
      <c r="L542" s="10"/>
      <c r="M542" s="10"/>
      <c r="N542" s="10"/>
      <c r="O542" s="10"/>
      <c r="P542" s="21"/>
      <c r="Q542" s="21"/>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row>
    <row r="543" spans="1:40">
      <c r="A543" s="16"/>
      <c r="B543" s="10"/>
      <c r="C543" s="10"/>
      <c r="D543" s="10"/>
      <c r="E543" s="10"/>
      <c r="F543" s="10"/>
      <c r="G543" s="10"/>
      <c r="H543" s="10"/>
      <c r="I543" s="10"/>
      <c r="J543" s="10"/>
      <c r="K543" s="10"/>
      <c r="L543" s="10"/>
      <c r="M543" s="10"/>
      <c r="N543" s="10"/>
      <c r="O543" s="10"/>
      <c r="P543" s="21"/>
      <c r="Q543" s="21"/>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row>
    <row r="544" spans="1:40">
      <c r="A544" s="16"/>
      <c r="B544" s="10"/>
      <c r="C544" s="10"/>
      <c r="D544" s="10"/>
      <c r="E544" s="10"/>
      <c r="F544" s="10"/>
      <c r="G544" s="10"/>
      <c r="H544" s="10"/>
      <c r="I544" s="10"/>
      <c r="J544" s="10"/>
      <c r="K544" s="10"/>
      <c r="L544" s="10"/>
      <c r="M544" s="10"/>
      <c r="N544" s="10"/>
      <c r="O544" s="10"/>
      <c r="P544" s="21"/>
      <c r="Q544" s="21"/>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row>
    <row r="545" spans="1:40">
      <c r="A545" s="16"/>
      <c r="B545" s="10"/>
      <c r="C545" s="10"/>
      <c r="D545" s="10"/>
      <c r="E545" s="10"/>
      <c r="F545" s="10"/>
      <c r="G545" s="10"/>
      <c r="H545" s="10"/>
      <c r="I545" s="10"/>
      <c r="J545" s="10"/>
      <c r="K545" s="10"/>
      <c r="L545" s="10"/>
      <c r="M545" s="10"/>
      <c r="N545" s="10"/>
      <c r="O545" s="10"/>
      <c r="P545" s="21"/>
      <c r="Q545" s="21"/>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row>
    <row r="546" spans="1:40">
      <c r="A546" s="16"/>
      <c r="B546" s="10"/>
      <c r="C546" s="10"/>
      <c r="D546" s="10"/>
      <c r="E546" s="10"/>
      <c r="F546" s="10"/>
      <c r="G546" s="10"/>
      <c r="H546" s="10"/>
      <c r="I546" s="10"/>
      <c r="J546" s="10"/>
      <c r="K546" s="10"/>
      <c r="L546" s="10"/>
      <c r="M546" s="10"/>
      <c r="N546" s="10"/>
      <c r="O546" s="10"/>
      <c r="P546" s="21"/>
      <c r="Q546" s="21"/>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row>
    <row r="547" spans="1:40">
      <c r="A547" s="16"/>
      <c r="B547" s="10"/>
      <c r="C547" s="10"/>
      <c r="D547" s="10"/>
      <c r="E547" s="10"/>
      <c r="F547" s="10"/>
      <c r="G547" s="10"/>
      <c r="H547" s="10"/>
      <c r="I547" s="10"/>
      <c r="J547" s="10"/>
      <c r="K547" s="10"/>
      <c r="L547" s="10"/>
      <c r="M547" s="10"/>
      <c r="N547" s="10"/>
      <c r="O547" s="10"/>
      <c r="P547" s="21"/>
      <c r="Q547" s="21"/>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row>
    <row r="548" spans="1:40">
      <c r="A548" s="16"/>
      <c r="B548" s="10"/>
      <c r="C548" s="10"/>
      <c r="D548" s="10"/>
      <c r="E548" s="10"/>
      <c r="F548" s="10"/>
      <c r="G548" s="10"/>
      <c r="H548" s="10"/>
      <c r="I548" s="10"/>
      <c r="J548" s="10"/>
      <c r="K548" s="10"/>
      <c r="L548" s="10"/>
      <c r="M548" s="10"/>
      <c r="N548" s="10"/>
      <c r="O548" s="10"/>
      <c r="P548" s="21"/>
      <c r="Q548" s="21"/>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row>
    <row r="549" spans="1:40">
      <c r="A549" s="16"/>
      <c r="B549" s="10"/>
      <c r="C549" s="10"/>
      <c r="D549" s="10"/>
      <c r="E549" s="10"/>
      <c r="F549" s="10"/>
      <c r="G549" s="10"/>
      <c r="H549" s="10"/>
      <c r="I549" s="10"/>
      <c r="J549" s="10"/>
      <c r="K549" s="10"/>
      <c r="L549" s="10"/>
      <c r="M549" s="10"/>
      <c r="N549" s="10"/>
      <c r="O549" s="10"/>
      <c r="P549" s="21"/>
      <c r="Q549" s="21"/>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row>
    <row r="550" spans="1:40">
      <c r="A550" s="16"/>
      <c r="B550" s="10"/>
      <c r="C550" s="10"/>
      <c r="D550" s="10"/>
      <c r="E550" s="10"/>
      <c r="F550" s="10"/>
      <c r="G550" s="10"/>
      <c r="H550" s="10"/>
      <c r="I550" s="10"/>
      <c r="J550" s="10"/>
      <c r="K550" s="10"/>
      <c r="L550" s="10"/>
      <c r="M550" s="10"/>
      <c r="N550" s="10"/>
      <c r="O550" s="10"/>
      <c r="P550" s="21"/>
      <c r="Q550" s="21"/>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row>
    <row r="551" spans="1:40">
      <c r="A551" s="16"/>
      <c r="B551" s="10"/>
      <c r="C551" s="10"/>
      <c r="D551" s="10"/>
      <c r="E551" s="10"/>
      <c r="F551" s="10"/>
      <c r="G551" s="10"/>
      <c r="H551" s="10"/>
      <c r="I551" s="10"/>
      <c r="J551" s="10"/>
      <c r="K551" s="10"/>
      <c r="L551" s="10"/>
      <c r="M551" s="10"/>
      <c r="N551" s="10"/>
      <c r="O551" s="10"/>
      <c r="P551" s="21"/>
      <c r="Q551" s="21"/>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row>
    <row r="552" spans="1:40">
      <c r="A552" s="16"/>
      <c r="B552" s="10"/>
      <c r="C552" s="10"/>
      <c r="D552" s="10"/>
      <c r="E552" s="10"/>
      <c r="F552" s="10"/>
      <c r="G552" s="10"/>
      <c r="H552" s="10"/>
      <c r="I552" s="10"/>
      <c r="J552" s="10"/>
      <c r="K552" s="10"/>
      <c r="L552" s="10"/>
      <c r="M552" s="10"/>
      <c r="N552" s="10"/>
      <c r="O552" s="10"/>
      <c r="P552" s="21"/>
      <c r="Q552" s="21"/>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row>
    <row r="553" spans="1:40">
      <c r="A553" s="16"/>
      <c r="B553" s="10"/>
      <c r="C553" s="10"/>
      <c r="D553" s="10"/>
      <c r="E553" s="10"/>
      <c r="F553" s="10"/>
      <c r="G553" s="10"/>
      <c r="H553" s="10"/>
      <c r="I553" s="10"/>
      <c r="J553" s="10"/>
      <c r="K553" s="10"/>
      <c r="L553" s="10"/>
      <c r="M553" s="10"/>
      <c r="N553" s="10"/>
      <c r="O553" s="10"/>
      <c r="P553" s="21"/>
      <c r="Q553" s="21"/>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row>
    <row r="554" spans="1:40">
      <c r="A554" s="16"/>
      <c r="B554" s="10"/>
      <c r="C554" s="10"/>
      <c r="D554" s="10"/>
      <c r="E554" s="10"/>
      <c r="F554" s="10"/>
      <c r="G554" s="10"/>
      <c r="H554" s="10"/>
      <c r="I554" s="10"/>
      <c r="J554" s="10"/>
      <c r="K554" s="10"/>
      <c r="L554" s="10"/>
      <c r="M554" s="10"/>
      <c r="N554" s="10"/>
      <c r="O554" s="10"/>
      <c r="P554" s="21"/>
      <c r="Q554" s="21"/>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row>
    <row r="555" spans="1:40">
      <c r="A555" s="16"/>
      <c r="B555" s="10"/>
      <c r="C555" s="10"/>
      <c r="D555" s="10"/>
      <c r="E555" s="10"/>
      <c r="F555" s="10"/>
      <c r="G555" s="10"/>
      <c r="H555" s="10"/>
      <c r="I555" s="10"/>
      <c r="J555" s="10"/>
      <c r="K555" s="10"/>
      <c r="L555" s="10"/>
      <c r="M555" s="10"/>
      <c r="N555" s="10"/>
      <c r="O555" s="10"/>
      <c r="P555" s="21"/>
      <c r="Q555" s="21"/>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row>
    <row r="556" spans="1:40">
      <c r="A556" s="16"/>
      <c r="B556" s="10"/>
      <c r="C556" s="10"/>
      <c r="D556" s="10"/>
      <c r="E556" s="10"/>
      <c r="F556" s="10"/>
      <c r="G556" s="10"/>
      <c r="H556" s="10"/>
      <c r="I556" s="10"/>
      <c r="J556" s="10"/>
      <c r="K556" s="10"/>
      <c r="L556" s="10"/>
      <c r="M556" s="10"/>
      <c r="N556" s="10"/>
      <c r="O556" s="10"/>
      <c r="P556" s="21"/>
      <c r="Q556" s="21"/>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row>
    <row r="557" spans="1:40">
      <c r="A557" s="16"/>
      <c r="B557" s="10"/>
      <c r="C557" s="10"/>
      <c r="D557" s="10"/>
      <c r="E557" s="10"/>
      <c r="F557" s="10"/>
      <c r="G557" s="10"/>
      <c r="H557" s="10"/>
      <c r="I557" s="10"/>
      <c r="J557" s="10"/>
      <c r="K557" s="10"/>
      <c r="L557" s="10"/>
      <c r="M557" s="10"/>
      <c r="N557" s="10"/>
      <c r="O557" s="10"/>
      <c r="P557" s="21"/>
      <c r="Q557" s="21"/>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row>
    <row r="558" spans="1:40">
      <c r="A558" s="16"/>
      <c r="B558" s="10"/>
      <c r="C558" s="10"/>
      <c r="D558" s="10"/>
      <c r="E558" s="10"/>
      <c r="F558" s="10"/>
      <c r="G558" s="10"/>
      <c r="H558" s="10"/>
      <c r="I558" s="10"/>
      <c r="J558" s="10"/>
      <c r="K558" s="10"/>
      <c r="L558" s="10"/>
      <c r="M558" s="10"/>
      <c r="N558" s="10"/>
      <c r="O558" s="10"/>
      <c r="P558" s="21"/>
      <c r="Q558" s="21"/>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row>
    <row r="559" spans="1:40">
      <c r="A559" s="16"/>
      <c r="B559" s="10"/>
      <c r="C559" s="10"/>
      <c r="D559" s="10"/>
      <c r="E559" s="10"/>
      <c r="F559" s="10"/>
      <c r="G559" s="10"/>
      <c r="H559" s="10"/>
      <c r="I559" s="10"/>
      <c r="J559" s="10"/>
      <c r="K559" s="10"/>
      <c r="L559" s="10"/>
      <c r="M559" s="10"/>
      <c r="N559" s="10"/>
      <c r="O559" s="10"/>
      <c r="P559" s="21"/>
      <c r="Q559" s="21"/>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row>
    <row r="560" spans="1:40">
      <c r="A560" s="16"/>
      <c r="B560" s="10"/>
      <c r="C560" s="10"/>
      <c r="D560" s="10"/>
      <c r="E560" s="10"/>
      <c r="F560" s="10"/>
      <c r="G560" s="10"/>
      <c r="H560" s="10"/>
      <c r="I560" s="10"/>
      <c r="J560" s="10"/>
      <c r="K560" s="10"/>
      <c r="L560" s="10"/>
      <c r="M560" s="10"/>
      <c r="N560" s="10"/>
      <c r="O560" s="10"/>
      <c r="P560" s="21"/>
      <c r="Q560" s="21"/>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row>
    <row r="561" spans="1:40">
      <c r="A561" s="16"/>
      <c r="B561" s="10"/>
      <c r="C561" s="10"/>
      <c r="D561" s="10"/>
      <c r="E561" s="10"/>
      <c r="F561" s="10"/>
      <c r="G561" s="10"/>
      <c r="H561" s="10"/>
      <c r="I561" s="10"/>
      <c r="J561" s="10"/>
      <c r="K561" s="10"/>
      <c r="L561" s="10"/>
      <c r="M561" s="10"/>
      <c r="N561" s="10"/>
      <c r="O561" s="10"/>
      <c r="P561" s="21"/>
      <c r="Q561" s="21"/>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row>
    <row r="562" spans="1:40">
      <c r="A562" s="16"/>
      <c r="B562" s="10"/>
      <c r="C562" s="10"/>
      <c r="D562" s="10"/>
      <c r="E562" s="10"/>
      <c r="F562" s="10"/>
      <c r="G562" s="10"/>
      <c r="H562" s="10"/>
      <c r="I562" s="10"/>
      <c r="J562" s="10"/>
      <c r="K562" s="10"/>
      <c r="L562" s="10"/>
      <c r="M562" s="10"/>
      <c r="N562" s="10"/>
      <c r="O562" s="10"/>
      <c r="P562" s="21"/>
      <c r="Q562" s="21"/>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row>
    <row r="563" spans="1:40">
      <c r="A563" s="16"/>
      <c r="B563" s="10"/>
      <c r="C563" s="10"/>
      <c r="D563" s="10"/>
      <c r="E563" s="10"/>
      <c r="F563" s="10"/>
      <c r="G563" s="10"/>
      <c r="H563" s="10"/>
      <c r="I563" s="10"/>
      <c r="J563" s="10"/>
      <c r="K563" s="10"/>
      <c r="L563" s="10"/>
      <c r="M563" s="10"/>
      <c r="N563" s="10"/>
      <c r="O563" s="10"/>
      <c r="P563" s="21"/>
      <c r="Q563" s="21"/>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row>
    <row r="564" spans="1:40">
      <c r="A564" s="16"/>
      <c r="B564" s="10"/>
      <c r="C564" s="10"/>
      <c r="D564" s="10"/>
      <c r="E564" s="10"/>
      <c r="F564" s="10"/>
      <c r="G564" s="10"/>
      <c r="H564" s="10"/>
      <c r="I564" s="10"/>
      <c r="J564" s="10"/>
      <c r="K564" s="10"/>
      <c r="L564" s="10"/>
      <c r="M564" s="10"/>
      <c r="N564" s="10"/>
      <c r="O564" s="10"/>
      <c r="P564" s="21"/>
      <c r="Q564" s="21"/>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row>
    <row r="565" spans="1:40">
      <c r="A565" s="16"/>
      <c r="B565" s="10"/>
      <c r="C565" s="10"/>
      <c r="D565" s="10"/>
      <c r="E565" s="10"/>
      <c r="F565" s="10"/>
      <c r="G565" s="10"/>
      <c r="H565" s="10"/>
      <c r="I565" s="10"/>
      <c r="J565" s="10"/>
      <c r="K565" s="10"/>
      <c r="L565" s="10"/>
      <c r="M565" s="10"/>
      <c r="N565" s="10"/>
      <c r="O565" s="10"/>
      <c r="P565" s="21"/>
      <c r="Q565" s="21"/>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row>
    <row r="566" spans="1:40">
      <c r="A566" s="16"/>
      <c r="B566" s="10"/>
      <c r="C566" s="10"/>
      <c r="D566" s="10"/>
      <c r="E566" s="10"/>
      <c r="F566" s="10"/>
      <c r="G566" s="10"/>
      <c r="H566" s="10"/>
      <c r="I566" s="10"/>
      <c r="J566" s="10"/>
      <c r="K566" s="10"/>
      <c r="L566" s="10"/>
      <c r="M566" s="10"/>
      <c r="N566" s="10"/>
      <c r="O566" s="10"/>
      <c r="P566" s="21"/>
      <c r="Q566" s="21"/>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row>
    <row r="567" spans="1:40">
      <c r="A567" s="16"/>
      <c r="B567" s="10"/>
      <c r="C567" s="10"/>
      <c r="D567" s="10"/>
      <c r="E567" s="10"/>
      <c r="F567" s="10"/>
      <c r="G567" s="10"/>
      <c r="H567" s="10"/>
      <c r="I567" s="10"/>
      <c r="J567" s="10"/>
      <c r="K567" s="10"/>
      <c r="L567" s="10"/>
      <c r="M567" s="10"/>
      <c r="N567" s="10"/>
      <c r="O567" s="10"/>
      <c r="P567" s="21"/>
      <c r="Q567" s="21"/>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row>
    <row r="568" spans="1:40">
      <c r="A568" s="16"/>
      <c r="B568" s="10"/>
      <c r="C568" s="10"/>
      <c r="D568" s="10"/>
      <c r="E568" s="10"/>
      <c r="F568" s="10"/>
      <c r="G568" s="10"/>
      <c r="H568" s="10"/>
      <c r="I568" s="10"/>
      <c r="J568" s="10"/>
      <c r="K568" s="10"/>
      <c r="L568" s="10"/>
      <c r="M568" s="10"/>
      <c r="N568" s="10"/>
      <c r="O568" s="10"/>
      <c r="P568" s="21"/>
      <c r="Q568" s="21"/>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row>
    <row r="569" spans="1:40">
      <c r="A569" s="16"/>
      <c r="B569" s="10"/>
      <c r="C569" s="10"/>
      <c r="D569" s="10"/>
      <c r="E569" s="10"/>
      <c r="F569" s="10"/>
      <c r="G569" s="10"/>
      <c r="H569" s="10"/>
      <c r="I569" s="10"/>
      <c r="J569" s="10"/>
      <c r="K569" s="10"/>
      <c r="L569" s="10"/>
      <c r="M569" s="10"/>
      <c r="N569" s="10"/>
      <c r="O569" s="10"/>
      <c r="P569" s="21"/>
      <c r="Q569" s="21"/>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row>
    <row r="570" spans="1:40">
      <c r="A570" s="16"/>
      <c r="B570" s="10"/>
      <c r="C570" s="10"/>
      <c r="D570" s="10"/>
      <c r="E570" s="10"/>
      <c r="F570" s="10"/>
      <c r="G570" s="10"/>
      <c r="H570" s="10"/>
      <c r="I570" s="10"/>
      <c r="J570" s="10"/>
      <c r="K570" s="10"/>
      <c r="L570" s="10"/>
      <c r="M570" s="10"/>
      <c r="N570" s="10"/>
      <c r="O570" s="10"/>
      <c r="P570" s="21"/>
      <c r="Q570" s="21"/>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row>
    <row r="571" spans="1:40">
      <c r="A571" s="16"/>
      <c r="B571" s="10"/>
      <c r="C571" s="10"/>
      <c r="D571" s="10"/>
      <c r="E571" s="10"/>
      <c r="F571" s="10"/>
      <c r="G571" s="10"/>
      <c r="H571" s="10"/>
      <c r="I571" s="10"/>
      <c r="J571" s="10"/>
      <c r="K571" s="10"/>
      <c r="L571" s="10"/>
      <c r="M571" s="10"/>
      <c r="N571" s="10"/>
      <c r="O571" s="10"/>
      <c r="P571" s="21"/>
      <c r="Q571" s="21"/>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row>
    <row r="572" spans="1:40">
      <c r="A572" s="16"/>
      <c r="B572" s="10"/>
      <c r="C572" s="10"/>
      <c r="D572" s="10"/>
      <c r="E572" s="10"/>
      <c r="F572" s="10"/>
      <c r="G572" s="10"/>
      <c r="H572" s="10"/>
      <c r="I572" s="10"/>
      <c r="J572" s="10"/>
      <c r="K572" s="10"/>
      <c r="L572" s="10"/>
      <c r="M572" s="10"/>
      <c r="N572" s="10"/>
      <c r="O572" s="10"/>
      <c r="P572" s="21"/>
      <c r="Q572" s="21"/>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row>
    <row r="573" spans="1:40">
      <c r="A573" s="16"/>
      <c r="B573" s="10"/>
      <c r="C573" s="10"/>
      <c r="D573" s="10"/>
      <c r="E573" s="10"/>
      <c r="F573" s="10"/>
      <c r="G573" s="10"/>
      <c r="H573" s="10"/>
      <c r="I573" s="10"/>
      <c r="J573" s="10"/>
      <c r="K573" s="10"/>
      <c r="L573" s="10"/>
      <c r="M573" s="10"/>
      <c r="N573" s="10"/>
      <c r="O573" s="10"/>
      <c r="P573" s="21"/>
      <c r="Q573" s="21"/>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row>
    <row r="574" spans="1:40">
      <c r="A574" s="16"/>
      <c r="B574" s="10"/>
      <c r="C574" s="10"/>
      <c r="D574" s="10"/>
      <c r="E574" s="10"/>
      <c r="F574" s="10"/>
      <c r="G574" s="10"/>
      <c r="H574" s="10"/>
      <c r="I574" s="10"/>
      <c r="J574" s="10"/>
      <c r="K574" s="10"/>
      <c r="L574" s="10"/>
      <c r="M574" s="10"/>
      <c r="N574" s="10"/>
      <c r="O574" s="10"/>
      <c r="P574" s="21"/>
      <c r="Q574" s="21"/>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row>
    <row r="575" spans="1:40">
      <c r="A575" s="16"/>
      <c r="B575" s="10"/>
      <c r="C575" s="10"/>
      <c r="D575" s="10"/>
      <c r="E575" s="10"/>
      <c r="F575" s="10"/>
      <c r="G575" s="10"/>
      <c r="H575" s="10"/>
      <c r="I575" s="10"/>
      <c r="J575" s="10"/>
      <c r="K575" s="10"/>
      <c r="L575" s="10"/>
      <c r="M575" s="10"/>
      <c r="N575" s="10"/>
      <c r="O575" s="10"/>
      <c r="P575" s="21"/>
      <c r="Q575" s="21"/>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row>
    <row r="576" spans="1:40">
      <c r="A576" s="16"/>
      <c r="B576" s="10"/>
      <c r="C576" s="10"/>
      <c r="D576" s="10"/>
      <c r="E576" s="10"/>
      <c r="F576" s="10"/>
      <c r="G576" s="10"/>
      <c r="H576" s="10"/>
      <c r="I576" s="10"/>
      <c r="J576" s="10"/>
      <c r="K576" s="10"/>
      <c r="L576" s="10"/>
      <c r="M576" s="10"/>
      <c r="N576" s="10"/>
      <c r="O576" s="10"/>
      <c r="P576" s="21"/>
      <c r="Q576" s="21"/>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row>
    <row r="577" spans="1:40">
      <c r="A577" s="16"/>
      <c r="B577" s="10"/>
      <c r="C577" s="10"/>
      <c r="D577" s="10"/>
      <c r="E577" s="10"/>
      <c r="F577" s="10"/>
      <c r="G577" s="10"/>
      <c r="H577" s="10"/>
      <c r="I577" s="10"/>
      <c r="J577" s="10"/>
      <c r="K577" s="10"/>
      <c r="L577" s="10"/>
      <c r="M577" s="10"/>
      <c r="N577" s="10"/>
      <c r="O577" s="10"/>
      <c r="P577" s="21"/>
      <c r="Q577" s="21"/>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row>
    <row r="578" spans="1:40">
      <c r="A578" s="16"/>
      <c r="B578" s="10"/>
      <c r="C578" s="10"/>
      <c r="D578" s="10"/>
      <c r="E578" s="10"/>
      <c r="F578" s="10"/>
      <c r="G578" s="10"/>
      <c r="H578" s="10"/>
      <c r="I578" s="10"/>
      <c r="J578" s="10"/>
      <c r="K578" s="10"/>
      <c r="L578" s="10"/>
      <c r="M578" s="10"/>
      <c r="N578" s="10"/>
      <c r="O578" s="10"/>
      <c r="P578" s="21"/>
      <c r="Q578" s="21"/>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row>
    <row r="579" spans="1:40">
      <c r="A579" s="16"/>
      <c r="B579" s="10"/>
      <c r="C579" s="10"/>
      <c r="D579" s="10"/>
      <c r="E579" s="10"/>
      <c r="F579" s="10"/>
      <c r="G579" s="10"/>
      <c r="H579" s="10"/>
      <c r="I579" s="10"/>
      <c r="J579" s="10"/>
      <c r="K579" s="10"/>
      <c r="L579" s="10"/>
      <c r="M579" s="10"/>
      <c r="N579" s="10"/>
      <c r="O579" s="10"/>
      <c r="P579" s="21"/>
      <c r="Q579" s="21"/>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row>
    <row r="580" spans="1:40">
      <c r="A580" s="16"/>
      <c r="B580" s="10"/>
      <c r="C580" s="10"/>
      <c r="D580" s="10"/>
      <c r="E580" s="10"/>
      <c r="F580" s="10"/>
      <c r="G580" s="10"/>
      <c r="H580" s="10"/>
      <c r="I580" s="10"/>
      <c r="J580" s="10"/>
      <c r="K580" s="10"/>
      <c r="L580" s="10"/>
      <c r="M580" s="10"/>
      <c r="N580" s="10"/>
      <c r="O580" s="10"/>
      <c r="P580" s="21"/>
      <c r="Q580" s="21"/>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row>
    <row r="581" spans="1:40">
      <c r="A581" s="16"/>
      <c r="B581" s="10"/>
      <c r="C581" s="10"/>
      <c r="D581" s="10"/>
      <c r="E581" s="10"/>
      <c r="F581" s="10"/>
      <c r="G581" s="10"/>
      <c r="H581" s="10"/>
      <c r="I581" s="10"/>
      <c r="J581" s="10"/>
      <c r="K581" s="10"/>
      <c r="L581" s="10"/>
      <c r="M581" s="10"/>
      <c r="N581" s="10"/>
      <c r="O581" s="10"/>
      <c r="P581" s="21"/>
      <c r="Q581" s="21"/>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row>
    <row r="582" spans="1:40">
      <c r="A582" s="16"/>
      <c r="B582" s="10"/>
      <c r="C582" s="10"/>
      <c r="D582" s="10"/>
      <c r="E582" s="10"/>
      <c r="F582" s="10"/>
      <c r="G582" s="10"/>
      <c r="H582" s="10"/>
      <c r="I582" s="10"/>
      <c r="J582" s="10"/>
      <c r="K582" s="10"/>
      <c r="L582" s="10"/>
      <c r="M582" s="10"/>
      <c r="N582" s="10"/>
      <c r="O582" s="10"/>
      <c r="P582" s="21"/>
      <c r="Q582" s="21"/>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row>
    <row r="583" spans="1:40">
      <c r="A583" s="16"/>
      <c r="B583" s="10"/>
      <c r="C583" s="10"/>
      <c r="D583" s="10"/>
      <c r="E583" s="10"/>
      <c r="F583" s="10"/>
      <c r="G583" s="10"/>
      <c r="H583" s="10"/>
      <c r="I583" s="10"/>
      <c r="J583" s="10"/>
      <c r="K583" s="10"/>
      <c r="L583" s="10"/>
      <c r="M583" s="10"/>
      <c r="N583" s="10"/>
      <c r="O583" s="10"/>
      <c r="P583" s="21"/>
      <c r="Q583" s="21"/>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row>
    <row r="584" spans="1:40">
      <c r="A584" s="16"/>
      <c r="B584" s="10"/>
      <c r="C584" s="10"/>
      <c r="D584" s="10"/>
      <c r="E584" s="10"/>
      <c r="F584" s="10"/>
      <c r="G584" s="10"/>
      <c r="H584" s="10"/>
      <c r="I584" s="10"/>
      <c r="J584" s="10"/>
      <c r="K584" s="10"/>
      <c r="L584" s="10"/>
      <c r="M584" s="10"/>
      <c r="N584" s="10"/>
      <c r="O584" s="10"/>
      <c r="P584" s="21"/>
      <c r="Q584" s="21"/>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row>
    <row r="585" spans="1:40">
      <c r="A585" s="16"/>
      <c r="B585" s="10"/>
      <c r="C585" s="10"/>
      <c r="D585" s="10"/>
      <c r="E585" s="10"/>
      <c r="F585" s="10"/>
      <c r="G585" s="10"/>
      <c r="H585" s="10"/>
      <c r="I585" s="10"/>
      <c r="J585" s="10"/>
      <c r="K585" s="10"/>
      <c r="L585" s="10"/>
      <c r="M585" s="10"/>
      <c r="N585" s="10"/>
      <c r="O585" s="10"/>
      <c r="P585" s="21"/>
      <c r="Q585" s="21"/>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row>
    <row r="586" spans="1:40">
      <c r="A586" s="16"/>
      <c r="B586" s="10"/>
      <c r="C586" s="10"/>
      <c r="D586" s="10"/>
      <c r="E586" s="10"/>
      <c r="F586" s="10"/>
      <c r="G586" s="10"/>
      <c r="H586" s="10"/>
      <c r="I586" s="10"/>
      <c r="J586" s="10"/>
      <c r="K586" s="10"/>
      <c r="L586" s="10"/>
      <c r="M586" s="10"/>
      <c r="N586" s="10"/>
      <c r="O586" s="10"/>
      <c r="P586" s="21"/>
      <c r="Q586" s="21"/>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row>
    <row r="587" spans="1:40">
      <c r="A587" s="16"/>
      <c r="B587" s="10"/>
      <c r="C587" s="10"/>
      <c r="D587" s="10"/>
      <c r="E587" s="10"/>
      <c r="F587" s="10"/>
      <c r="G587" s="10"/>
      <c r="H587" s="10"/>
      <c r="I587" s="10"/>
      <c r="J587" s="10"/>
      <c r="K587" s="10"/>
      <c r="L587" s="10"/>
      <c r="M587" s="10"/>
      <c r="N587" s="10"/>
      <c r="O587" s="10"/>
      <c r="P587" s="21"/>
      <c r="Q587" s="21"/>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row>
    <row r="588" spans="1:40">
      <c r="A588" s="16"/>
      <c r="B588" s="10"/>
      <c r="C588" s="10"/>
      <c r="D588" s="10"/>
      <c r="E588" s="10"/>
      <c r="F588" s="10"/>
      <c r="G588" s="10"/>
      <c r="H588" s="10"/>
      <c r="I588" s="10"/>
      <c r="J588" s="10"/>
      <c r="K588" s="10"/>
      <c r="L588" s="10"/>
      <c r="M588" s="10"/>
      <c r="N588" s="10"/>
      <c r="O588" s="10"/>
      <c r="P588" s="21"/>
      <c r="Q588" s="21"/>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row>
    <row r="589" spans="1:40">
      <c r="A589" s="16"/>
      <c r="B589" s="10"/>
      <c r="C589" s="10"/>
      <c r="D589" s="10"/>
      <c r="E589" s="10"/>
      <c r="F589" s="10"/>
      <c r="G589" s="10"/>
      <c r="H589" s="10"/>
      <c r="I589" s="10"/>
      <c r="J589" s="10"/>
      <c r="K589" s="10"/>
      <c r="L589" s="10"/>
      <c r="M589" s="10"/>
      <c r="N589" s="10"/>
      <c r="O589" s="10"/>
      <c r="P589" s="21"/>
      <c r="Q589" s="21"/>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row>
    <row r="590" spans="1:40">
      <c r="A590" s="16"/>
      <c r="B590" s="10"/>
      <c r="C590" s="10"/>
      <c r="D590" s="10"/>
      <c r="E590" s="10"/>
      <c r="F590" s="10"/>
      <c r="G590" s="10"/>
      <c r="H590" s="10"/>
      <c r="I590" s="10"/>
      <c r="J590" s="10"/>
      <c r="K590" s="10"/>
      <c r="L590" s="10"/>
      <c r="M590" s="10"/>
      <c r="N590" s="10"/>
      <c r="O590" s="10"/>
      <c r="P590" s="21"/>
      <c r="Q590" s="21"/>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row>
    <row r="591" spans="1:40">
      <c r="A591" s="16"/>
      <c r="B591" s="10"/>
      <c r="C591" s="10"/>
      <c r="D591" s="10"/>
      <c r="E591" s="10"/>
      <c r="F591" s="10"/>
      <c r="G591" s="10"/>
      <c r="H591" s="10"/>
      <c r="I591" s="10"/>
      <c r="J591" s="10"/>
      <c r="K591" s="10"/>
      <c r="L591" s="10"/>
      <c r="M591" s="10"/>
      <c r="N591" s="10"/>
      <c r="O591" s="10"/>
      <c r="P591" s="21"/>
      <c r="Q591" s="21"/>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row>
    <row r="592" spans="1:40">
      <c r="A592" s="16"/>
      <c r="B592" s="10"/>
      <c r="C592" s="10"/>
      <c r="D592" s="10"/>
      <c r="E592" s="10"/>
      <c r="F592" s="10"/>
      <c r="G592" s="10"/>
      <c r="H592" s="10"/>
      <c r="I592" s="10"/>
      <c r="J592" s="10"/>
      <c r="K592" s="10"/>
      <c r="L592" s="10"/>
      <c r="M592" s="10"/>
      <c r="N592" s="10"/>
      <c r="O592" s="10"/>
      <c r="P592" s="21"/>
      <c r="Q592" s="21"/>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row>
    <row r="593" spans="1:40">
      <c r="A593" s="16"/>
      <c r="B593" s="10"/>
      <c r="C593" s="10"/>
      <c r="D593" s="10"/>
      <c r="E593" s="10"/>
      <c r="F593" s="10"/>
      <c r="G593" s="10"/>
      <c r="H593" s="10"/>
      <c r="I593" s="10"/>
      <c r="J593" s="10"/>
      <c r="K593" s="10"/>
      <c r="L593" s="10"/>
      <c r="M593" s="10"/>
      <c r="N593" s="10"/>
      <c r="O593" s="10"/>
      <c r="P593" s="21"/>
      <c r="Q593" s="21"/>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row>
    <row r="594" spans="1:40">
      <c r="A594" s="16"/>
      <c r="B594" s="10"/>
      <c r="C594" s="10"/>
      <c r="D594" s="10"/>
      <c r="E594" s="10"/>
      <c r="F594" s="10"/>
      <c r="G594" s="10"/>
      <c r="H594" s="10"/>
      <c r="I594" s="10"/>
      <c r="J594" s="10"/>
      <c r="K594" s="10"/>
      <c r="L594" s="10"/>
      <c r="M594" s="10"/>
      <c r="N594" s="10"/>
      <c r="O594" s="10"/>
      <c r="P594" s="21"/>
      <c r="Q594" s="21"/>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row>
    <row r="595" spans="1:40">
      <c r="A595" s="16"/>
      <c r="B595" s="10"/>
      <c r="C595" s="10"/>
      <c r="D595" s="10"/>
      <c r="E595" s="10"/>
      <c r="F595" s="10"/>
      <c r="G595" s="10"/>
      <c r="H595" s="10"/>
      <c r="I595" s="10"/>
      <c r="J595" s="10"/>
      <c r="K595" s="10"/>
      <c r="L595" s="10"/>
      <c r="M595" s="10"/>
      <c r="N595" s="10"/>
      <c r="O595" s="10"/>
      <c r="P595" s="21"/>
      <c r="Q595" s="21"/>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row>
    <row r="596" spans="1:40">
      <c r="A596" s="16"/>
      <c r="B596" s="10"/>
      <c r="C596" s="10"/>
      <c r="D596" s="10"/>
      <c r="E596" s="10"/>
      <c r="F596" s="10"/>
      <c r="G596" s="10"/>
      <c r="H596" s="10"/>
      <c r="I596" s="10"/>
      <c r="J596" s="10"/>
      <c r="K596" s="10"/>
      <c r="L596" s="10"/>
      <c r="M596" s="10"/>
      <c r="N596" s="10"/>
      <c r="O596" s="10"/>
      <c r="P596" s="21"/>
      <c r="Q596" s="21"/>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row>
    <row r="597" spans="1:40">
      <c r="A597" s="16"/>
      <c r="B597" s="10"/>
      <c r="C597" s="10"/>
      <c r="D597" s="10"/>
      <c r="E597" s="10"/>
      <c r="F597" s="10"/>
      <c r="G597" s="10"/>
      <c r="H597" s="10"/>
      <c r="I597" s="10"/>
      <c r="J597" s="10"/>
      <c r="K597" s="10"/>
      <c r="L597" s="10"/>
      <c r="M597" s="10"/>
      <c r="N597" s="10"/>
      <c r="O597" s="10"/>
      <c r="P597" s="21"/>
      <c r="Q597" s="21"/>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row>
    <row r="598" spans="1:40">
      <c r="A598" s="16"/>
      <c r="B598" s="10"/>
      <c r="C598" s="10"/>
      <c r="D598" s="10"/>
      <c r="E598" s="10"/>
      <c r="F598" s="10"/>
      <c r="G598" s="10"/>
      <c r="H598" s="10"/>
      <c r="I598" s="10"/>
      <c r="J598" s="10"/>
      <c r="K598" s="10"/>
      <c r="L598" s="10"/>
      <c r="M598" s="10"/>
      <c r="N598" s="10"/>
      <c r="O598" s="10"/>
      <c r="P598" s="21"/>
      <c r="Q598" s="21"/>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row>
    <row r="599" spans="1:40">
      <c r="A599" s="16"/>
      <c r="B599" s="10"/>
      <c r="C599" s="10"/>
      <c r="D599" s="10"/>
      <c r="E599" s="10"/>
      <c r="F599" s="10"/>
      <c r="G599" s="10"/>
      <c r="H599" s="10"/>
      <c r="I599" s="10"/>
      <c r="J599" s="10"/>
      <c r="K599" s="10"/>
      <c r="L599" s="10"/>
      <c r="M599" s="10"/>
      <c r="N599" s="10"/>
      <c r="O599" s="10"/>
      <c r="P599" s="21"/>
      <c r="Q599" s="21"/>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row>
    <row r="600" spans="1:40">
      <c r="A600" s="16"/>
      <c r="B600" s="10"/>
      <c r="C600" s="10"/>
      <c r="D600" s="10"/>
      <c r="E600" s="10"/>
      <c r="F600" s="10"/>
      <c r="G600" s="10"/>
      <c r="H600" s="10"/>
      <c r="I600" s="10"/>
      <c r="J600" s="10"/>
      <c r="K600" s="10"/>
      <c r="L600" s="10"/>
      <c r="M600" s="10"/>
      <c r="N600" s="10"/>
      <c r="O600" s="10"/>
      <c r="P600" s="21"/>
      <c r="Q600" s="21"/>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row>
    <row r="601" spans="1:40">
      <c r="A601" s="16"/>
      <c r="B601" s="10"/>
      <c r="C601" s="10"/>
      <c r="D601" s="10"/>
      <c r="E601" s="10"/>
      <c r="F601" s="10"/>
      <c r="G601" s="10"/>
      <c r="H601" s="10"/>
      <c r="I601" s="10"/>
      <c r="J601" s="10"/>
      <c r="K601" s="10"/>
      <c r="L601" s="10"/>
      <c r="M601" s="10"/>
      <c r="N601" s="10"/>
      <c r="O601" s="10"/>
      <c r="P601" s="21"/>
      <c r="Q601" s="21"/>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row>
    <row r="602" spans="1:40">
      <c r="A602" s="16"/>
      <c r="B602" s="10"/>
      <c r="C602" s="10"/>
      <c r="D602" s="10"/>
      <c r="E602" s="10"/>
      <c r="F602" s="10"/>
      <c r="G602" s="10"/>
      <c r="H602" s="10"/>
      <c r="I602" s="10"/>
      <c r="J602" s="10"/>
      <c r="K602" s="10"/>
      <c r="L602" s="10"/>
      <c r="M602" s="10"/>
      <c r="N602" s="10"/>
      <c r="O602" s="10"/>
      <c r="P602" s="21"/>
      <c r="Q602" s="21"/>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row>
    <row r="603" spans="1:40">
      <c r="A603" s="16"/>
      <c r="B603" s="10"/>
      <c r="C603" s="10"/>
      <c r="D603" s="10"/>
      <c r="E603" s="10"/>
      <c r="F603" s="10"/>
      <c r="G603" s="10"/>
      <c r="H603" s="10"/>
      <c r="I603" s="10"/>
      <c r="J603" s="10"/>
      <c r="K603" s="10"/>
      <c r="L603" s="10"/>
      <c r="M603" s="10"/>
      <c r="N603" s="10"/>
      <c r="O603" s="10"/>
      <c r="P603" s="21"/>
      <c r="Q603" s="21"/>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row>
    <row r="604" spans="1:40">
      <c r="A604" s="16"/>
      <c r="B604" s="10"/>
      <c r="C604" s="10"/>
      <c r="D604" s="10"/>
      <c r="E604" s="10"/>
      <c r="F604" s="10"/>
      <c r="G604" s="10"/>
      <c r="H604" s="10"/>
      <c r="I604" s="10"/>
      <c r="J604" s="10"/>
      <c r="K604" s="10"/>
      <c r="L604" s="10"/>
      <c r="M604" s="10"/>
      <c r="N604" s="10"/>
      <c r="O604" s="10"/>
      <c r="P604" s="21"/>
      <c r="Q604" s="21"/>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row>
    <row r="605" spans="1:40">
      <c r="A605" s="16"/>
      <c r="B605" s="10"/>
      <c r="C605" s="10"/>
      <c r="D605" s="10"/>
      <c r="E605" s="10"/>
      <c r="F605" s="10"/>
      <c r="G605" s="10"/>
      <c r="H605" s="10"/>
      <c r="I605" s="10"/>
      <c r="J605" s="10"/>
      <c r="K605" s="10"/>
      <c r="L605" s="10"/>
      <c r="M605" s="10"/>
      <c r="N605" s="10"/>
      <c r="O605" s="10"/>
      <c r="P605" s="21"/>
      <c r="Q605" s="21"/>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row>
    <row r="606" spans="1:40">
      <c r="A606" s="16"/>
      <c r="B606" s="10"/>
      <c r="C606" s="10"/>
      <c r="D606" s="10"/>
      <c r="E606" s="10"/>
      <c r="F606" s="10"/>
      <c r="G606" s="10"/>
      <c r="H606" s="10"/>
      <c r="I606" s="10"/>
      <c r="J606" s="10"/>
      <c r="K606" s="10"/>
      <c r="L606" s="10"/>
      <c r="M606" s="10"/>
      <c r="N606" s="10"/>
      <c r="O606" s="10"/>
      <c r="P606" s="21"/>
      <c r="Q606" s="21"/>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row>
    <row r="607" spans="1:40">
      <c r="A607" s="16"/>
      <c r="B607" s="10"/>
      <c r="C607" s="10"/>
      <c r="D607" s="10"/>
      <c r="E607" s="10"/>
      <c r="F607" s="10"/>
      <c r="G607" s="10"/>
      <c r="H607" s="10"/>
      <c r="I607" s="10"/>
      <c r="J607" s="10"/>
      <c r="K607" s="10"/>
      <c r="L607" s="10"/>
      <c r="M607" s="10"/>
      <c r="N607" s="10"/>
      <c r="O607" s="10"/>
      <c r="P607" s="21"/>
      <c r="Q607" s="21"/>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row>
    <row r="608" spans="1:40">
      <c r="A608" s="16"/>
      <c r="B608" s="10"/>
      <c r="C608" s="10"/>
      <c r="D608" s="10"/>
      <c r="E608" s="10"/>
      <c r="F608" s="10"/>
      <c r="G608" s="10"/>
      <c r="H608" s="10"/>
      <c r="I608" s="10"/>
      <c r="J608" s="10"/>
      <c r="K608" s="10"/>
      <c r="L608" s="10"/>
      <c r="M608" s="10"/>
      <c r="N608" s="10"/>
      <c r="O608" s="10"/>
      <c r="P608" s="21"/>
      <c r="Q608" s="21"/>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row>
    <row r="609" spans="1:40">
      <c r="A609" s="16"/>
      <c r="B609" s="10"/>
      <c r="C609" s="10"/>
      <c r="D609" s="10"/>
      <c r="E609" s="10"/>
      <c r="F609" s="10"/>
      <c r="G609" s="10"/>
      <c r="H609" s="10"/>
      <c r="I609" s="10"/>
      <c r="J609" s="10"/>
      <c r="K609" s="10"/>
      <c r="L609" s="10"/>
      <c r="M609" s="10"/>
      <c r="N609" s="10"/>
      <c r="O609" s="10"/>
      <c r="P609" s="21"/>
      <c r="Q609" s="21"/>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row>
    <row r="610" spans="1:40">
      <c r="A610" s="16"/>
      <c r="B610" s="10"/>
      <c r="C610" s="10"/>
      <c r="D610" s="10"/>
      <c r="E610" s="10"/>
      <c r="F610" s="10"/>
      <c r="G610" s="10"/>
      <c r="H610" s="10"/>
      <c r="I610" s="10"/>
      <c r="J610" s="10"/>
      <c r="K610" s="10"/>
      <c r="L610" s="10"/>
      <c r="M610" s="10"/>
      <c r="N610" s="10"/>
      <c r="O610" s="10"/>
      <c r="P610" s="21"/>
      <c r="Q610" s="21"/>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row>
    <row r="611" spans="1:40">
      <c r="A611" s="16"/>
      <c r="B611" s="10"/>
      <c r="C611" s="10"/>
      <c r="D611" s="10"/>
      <c r="E611" s="10"/>
      <c r="F611" s="10"/>
      <c r="G611" s="10"/>
      <c r="H611" s="10"/>
      <c r="I611" s="10"/>
      <c r="J611" s="10"/>
      <c r="K611" s="10"/>
      <c r="L611" s="10"/>
      <c r="M611" s="10"/>
      <c r="N611" s="10"/>
      <c r="O611" s="10"/>
      <c r="P611" s="21"/>
      <c r="Q611" s="21"/>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row>
    <row r="612" spans="1:40">
      <c r="A612" s="16"/>
      <c r="B612" s="10"/>
      <c r="C612" s="10"/>
      <c r="D612" s="10"/>
      <c r="E612" s="10"/>
      <c r="F612" s="10"/>
      <c r="G612" s="10"/>
      <c r="H612" s="10"/>
      <c r="I612" s="10"/>
      <c r="J612" s="10"/>
      <c r="K612" s="10"/>
      <c r="L612" s="10"/>
      <c r="M612" s="10"/>
      <c r="N612" s="10"/>
      <c r="O612" s="10"/>
      <c r="P612" s="21"/>
      <c r="Q612" s="21"/>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row>
    <row r="613" spans="1:40">
      <c r="A613" s="16"/>
      <c r="B613" s="10"/>
      <c r="C613" s="10"/>
      <c r="D613" s="10"/>
      <c r="E613" s="10"/>
      <c r="F613" s="10"/>
      <c r="G613" s="10"/>
      <c r="H613" s="10"/>
      <c r="I613" s="10"/>
      <c r="J613" s="10"/>
      <c r="K613" s="10"/>
      <c r="L613" s="10"/>
      <c r="M613" s="10"/>
      <c r="N613" s="10"/>
      <c r="O613" s="10"/>
      <c r="P613" s="21"/>
      <c r="Q613" s="21"/>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row>
    <row r="614" spans="1:40">
      <c r="A614" s="16"/>
      <c r="B614" s="10"/>
      <c r="C614" s="10"/>
      <c r="D614" s="10"/>
      <c r="E614" s="10"/>
      <c r="F614" s="10"/>
      <c r="G614" s="10"/>
      <c r="H614" s="10"/>
      <c r="I614" s="10"/>
      <c r="J614" s="10"/>
      <c r="K614" s="10"/>
      <c r="L614" s="10"/>
      <c r="M614" s="10"/>
      <c r="N614" s="10"/>
      <c r="O614" s="10"/>
      <c r="P614" s="21"/>
      <c r="Q614" s="21"/>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row>
    <row r="615" spans="1:40">
      <c r="A615" s="16"/>
      <c r="B615" s="10"/>
      <c r="C615" s="10"/>
      <c r="D615" s="10"/>
      <c r="E615" s="10"/>
      <c r="F615" s="10"/>
      <c r="G615" s="10"/>
      <c r="H615" s="10"/>
      <c r="I615" s="10"/>
      <c r="J615" s="10"/>
      <c r="K615" s="10"/>
      <c r="L615" s="10"/>
      <c r="M615" s="10"/>
      <c r="N615" s="10"/>
      <c r="O615" s="10"/>
      <c r="P615" s="21"/>
      <c r="Q615" s="21"/>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row>
    <row r="616" spans="1:40">
      <c r="A616" s="16"/>
      <c r="B616" s="10"/>
      <c r="C616" s="10"/>
      <c r="D616" s="10"/>
      <c r="E616" s="10"/>
      <c r="F616" s="10"/>
      <c r="G616" s="10"/>
      <c r="H616" s="10"/>
      <c r="I616" s="10"/>
      <c r="J616" s="10"/>
      <c r="K616" s="10"/>
      <c r="L616" s="10"/>
      <c r="M616" s="10"/>
      <c r="N616" s="10"/>
      <c r="O616" s="10"/>
      <c r="P616" s="21"/>
      <c r="Q616" s="21"/>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row>
    <row r="617" spans="1:40">
      <c r="A617" s="16"/>
      <c r="B617" s="10"/>
      <c r="C617" s="10"/>
      <c r="D617" s="10"/>
      <c r="E617" s="10"/>
      <c r="F617" s="10"/>
      <c r="G617" s="10"/>
      <c r="H617" s="10"/>
      <c r="I617" s="10"/>
      <c r="J617" s="10"/>
      <c r="K617" s="10"/>
      <c r="L617" s="10"/>
      <c r="M617" s="10"/>
      <c r="N617" s="10"/>
      <c r="O617" s="10"/>
      <c r="P617" s="21"/>
      <c r="Q617" s="21"/>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row>
    <row r="618" spans="1:40">
      <c r="A618" s="16"/>
      <c r="B618" s="10"/>
      <c r="C618" s="10"/>
      <c r="D618" s="10"/>
      <c r="E618" s="10"/>
      <c r="F618" s="10"/>
      <c r="G618" s="10"/>
      <c r="H618" s="10"/>
      <c r="I618" s="10"/>
      <c r="J618" s="10"/>
      <c r="K618" s="10"/>
      <c r="L618" s="10"/>
      <c r="M618" s="10"/>
      <c r="N618" s="10"/>
      <c r="O618" s="10"/>
      <c r="P618" s="21"/>
      <c r="Q618" s="21"/>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row>
    <row r="619" spans="1:40">
      <c r="A619" s="16"/>
      <c r="B619" s="10"/>
      <c r="C619" s="10"/>
      <c r="D619" s="10"/>
      <c r="E619" s="10"/>
      <c r="F619" s="10"/>
      <c r="G619" s="10"/>
      <c r="H619" s="10"/>
      <c r="I619" s="10"/>
      <c r="J619" s="10"/>
      <c r="K619" s="10"/>
      <c r="L619" s="10"/>
      <c r="M619" s="10"/>
      <c r="N619" s="10"/>
      <c r="O619" s="10"/>
      <c r="P619" s="21"/>
      <c r="Q619" s="21"/>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row>
    <row r="620" spans="1:40">
      <c r="A620" s="16"/>
      <c r="B620" s="10"/>
      <c r="C620" s="10"/>
      <c r="D620" s="10"/>
      <c r="E620" s="10"/>
      <c r="F620" s="10"/>
      <c r="G620" s="10"/>
      <c r="H620" s="10"/>
      <c r="I620" s="10"/>
      <c r="J620" s="10"/>
      <c r="K620" s="10"/>
      <c r="L620" s="10"/>
      <c r="M620" s="10"/>
      <c r="N620" s="10"/>
      <c r="O620" s="10"/>
      <c r="P620" s="21"/>
      <c r="Q620" s="21"/>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row>
    <row r="621" spans="1:40">
      <c r="A621" s="16"/>
      <c r="B621" s="10"/>
      <c r="C621" s="10"/>
      <c r="D621" s="10"/>
      <c r="E621" s="10"/>
      <c r="F621" s="10"/>
      <c r="G621" s="10"/>
      <c r="H621" s="10"/>
      <c r="I621" s="10"/>
      <c r="J621" s="10"/>
      <c r="K621" s="10"/>
      <c r="L621" s="10"/>
      <c r="M621" s="10"/>
      <c r="N621" s="10"/>
      <c r="O621" s="10"/>
      <c r="P621" s="21"/>
      <c r="Q621" s="21"/>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row>
    <row r="622" spans="1:40">
      <c r="A622" s="16"/>
      <c r="B622" s="10"/>
      <c r="C622" s="10"/>
      <c r="D622" s="10"/>
      <c r="E622" s="10"/>
      <c r="F622" s="10"/>
      <c r="G622" s="10"/>
      <c r="H622" s="10"/>
      <c r="I622" s="10"/>
      <c r="J622" s="10"/>
      <c r="K622" s="10"/>
      <c r="L622" s="10"/>
      <c r="M622" s="10"/>
      <c r="N622" s="10"/>
      <c r="O622" s="10"/>
      <c r="P622" s="21"/>
      <c r="Q622" s="21"/>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row>
    <row r="623" spans="1:40">
      <c r="A623" s="16"/>
      <c r="B623" s="10"/>
      <c r="C623" s="10"/>
      <c r="D623" s="10"/>
      <c r="E623" s="10"/>
      <c r="F623" s="10"/>
      <c r="G623" s="10"/>
      <c r="H623" s="10"/>
      <c r="I623" s="10"/>
      <c r="J623" s="10"/>
      <c r="K623" s="10"/>
      <c r="L623" s="10"/>
      <c r="M623" s="10"/>
      <c r="N623" s="10"/>
      <c r="O623" s="10"/>
      <c r="P623" s="21"/>
      <c r="Q623" s="21"/>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row>
    <row r="624" spans="1:40">
      <c r="A624" s="16"/>
      <c r="B624" s="10"/>
      <c r="C624" s="10"/>
      <c r="D624" s="10"/>
      <c r="E624" s="10"/>
      <c r="F624" s="10"/>
      <c r="G624" s="10"/>
      <c r="H624" s="10"/>
      <c r="I624" s="10"/>
      <c r="J624" s="10"/>
      <c r="K624" s="10"/>
      <c r="L624" s="10"/>
      <c r="M624" s="10"/>
      <c r="N624" s="10"/>
      <c r="O624" s="10"/>
      <c r="P624" s="21"/>
      <c r="Q624" s="21"/>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row>
    <row r="625" spans="1:40">
      <c r="A625" s="16"/>
      <c r="B625" s="10"/>
      <c r="C625" s="10"/>
      <c r="D625" s="10"/>
      <c r="E625" s="10"/>
      <c r="F625" s="10"/>
      <c r="G625" s="10"/>
      <c r="H625" s="10"/>
      <c r="I625" s="10"/>
      <c r="J625" s="10"/>
      <c r="K625" s="10"/>
      <c r="L625" s="10"/>
      <c r="M625" s="10"/>
      <c r="N625" s="10"/>
      <c r="O625" s="10"/>
      <c r="P625" s="21"/>
      <c r="Q625" s="21"/>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row>
    <row r="626" spans="1:40">
      <c r="A626" s="16"/>
      <c r="B626" s="10"/>
      <c r="C626" s="10"/>
      <c r="D626" s="10"/>
      <c r="E626" s="10"/>
      <c r="F626" s="10"/>
      <c r="G626" s="10"/>
      <c r="H626" s="10"/>
      <c r="I626" s="10"/>
      <c r="J626" s="10"/>
      <c r="K626" s="10"/>
      <c r="L626" s="10"/>
      <c r="M626" s="10"/>
      <c r="N626" s="10"/>
      <c r="O626" s="10"/>
      <c r="P626" s="21"/>
      <c r="Q626" s="21"/>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row>
    <row r="627" spans="1:40">
      <c r="A627" s="16"/>
      <c r="B627" s="10"/>
      <c r="C627" s="10"/>
      <c r="D627" s="10"/>
      <c r="E627" s="10"/>
      <c r="F627" s="10"/>
      <c r="G627" s="10"/>
      <c r="H627" s="10"/>
      <c r="I627" s="10"/>
      <c r="J627" s="10"/>
      <c r="K627" s="10"/>
      <c r="L627" s="10"/>
      <c r="M627" s="10"/>
      <c r="N627" s="10"/>
      <c r="O627" s="10"/>
      <c r="P627" s="21"/>
      <c r="Q627" s="21"/>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row>
    <row r="628" spans="1:40">
      <c r="A628" s="16"/>
      <c r="B628" s="10"/>
      <c r="C628" s="10"/>
      <c r="D628" s="10"/>
      <c r="E628" s="10"/>
      <c r="F628" s="10"/>
      <c r="G628" s="10"/>
      <c r="H628" s="10"/>
      <c r="I628" s="10"/>
      <c r="J628" s="10"/>
      <c r="K628" s="10"/>
      <c r="L628" s="10"/>
      <c r="M628" s="10"/>
      <c r="N628" s="10"/>
      <c r="O628" s="10"/>
      <c r="P628" s="21"/>
      <c r="Q628" s="21"/>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row>
    <row r="629" spans="1:40">
      <c r="A629" s="16"/>
      <c r="B629" s="10"/>
      <c r="C629" s="10"/>
      <c r="D629" s="10"/>
      <c r="E629" s="10"/>
      <c r="F629" s="10"/>
      <c r="G629" s="10"/>
      <c r="H629" s="10"/>
      <c r="I629" s="10"/>
      <c r="J629" s="10"/>
      <c r="K629" s="10"/>
      <c r="L629" s="10"/>
      <c r="M629" s="10"/>
      <c r="N629" s="10"/>
      <c r="O629" s="10"/>
      <c r="P629" s="21"/>
      <c r="Q629" s="21"/>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row>
    <row r="630" spans="1:40">
      <c r="A630" s="16"/>
      <c r="B630" s="10"/>
      <c r="C630" s="10"/>
      <c r="D630" s="10"/>
      <c r="E630" s="10"/>
      <c r="F630" s="10"/>
      <c r="G630" s="10"/>
      <c r="H630" s="10"/>
      <c r="I630" s="10"/>
      <c r="J630" s="10"/>
      <c r="K630" s="10"/>
      <c r="L630" s="10"/>
      <c r="M630" s="10"/>
      <c r="N630" s="10"/>
      <c r="O630" s="10"/>
      <c r="P630" s="21"/>
      <c r="Q630" s="21"/>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row>
    <row r="631" spans="1:40">
      <c r="A631" s="16"/>
      <c r="B631" s="10"/>
      <c r="C631" s="10"/>
      <c r="D631" s="10"/>
      <c r="E631" s="10"/>
      <c r="F631" s="10"/>
      <c r="G631" s="10"/>
      <c r="H631" s="10"/>
      <c r="I631" s="10"/>
      <c r="J631" s="10"/>
      <c r="K631" s="10"/>
      <c r="L631" s="10"/>
      <c r="M631" s="10"/>
      <c r="N631" s="10"/>
      <c r="O631" s="10"/>
      <c r="P631" s="21"/>
      <c r="Q631" s="21"/>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row>
    <row r="632" spans="1:40">
      <c r="A632" s="16"/>
      <c r="B632" s="10"/>
      <c r="C632" s="10"/>
      <c r="D632" s="10"/>
      <c r="E632" s="10"/>
      <c r="F632" s="10"/>
      <c r="G632" s="10"/>
      <c r="H632" s="10"/>
      <c r="I632" s="10"/>
      <c r="J632" s="10"/>
      <c r="K632" s="10"/>
      <c r="L632" s="10"/>
      <c r="M632" s="10"/>
      <c r="N632" s="10"/>
      <c r="O632" s="10"/>
      <c r="P632" s="21"/>
      <c r="Q632" s="21"/>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row>
    <row r="633" spans="1:40">
      <c r="A633" s="16"/>
      <c r="B633" s="10"/>
      <c r="C633" s="10"/>
      <c r="D633" s="10"/>
      <c r="E633" s="10"/>
      <c r="F633" s="10"/>
      <c r="G633" s="10"/>
      <c r="H633" s="10"/>
      <c r="I633" s="10"/>
      <c r="J633" s="10"/>
      <c r="K633" s="10"/>
      <c r="L633" s="10"/>
      <c r="M633" s="10"/>
      <c r="N633" s="10"/>
      <c r="O633" s="10"/>
      <c r="P633" s="21"/>
      <c r="Q633" s="21"/>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row>
    <row r="634" spans="1:40">
      <c r="A634" s="16"/>
      <c r="B634" s="10"/>
      <c r="C634" s="10"/>
      <c r="D634" s="10"/>
      <c r="E634" s="10"/>
      <c r="F634" s="10"/>
      <c r="G634" s="10"/>
      <c r="H634" s="10"/>
      <c r="I634" s="10"/>
      <c r="J634" s="10"/>
      <c r="K634" s="10"/>
      <c r="L634" s="10"/>
      <c r="M634" s="10"/>
      <c r="N634" s="10"/>
      <c r="O634" s="10"/>
      <c r="P634" s="21"/>
      <c r="Q634" s="21"/>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row>
    <row r="635" spans="1:40">
      <c r="A635" s="16"/>
      <c r="B635" s="10"/>
      <c r="C635" s="10"/>
      <c r="D635" s="10"/>
      <c r="E635" s="10"/>
      <c r="F635" s="10"/>
      <c r="G635" s="10"/>
      <c r="H635" s="10"/>
      <c r="I635" s="10"/>
      <c r="J635" s="10"/>
      <c r="K635" s="10"/>
      <c r="L635" s="10"/>
      <c r="M635" s="10"/>
      <c r="N635" s="10"/>
      <c r="O635" s="10"/>
      <c r="P635" s="21"/>
      <c r="Q635" s="21"/>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row>
    <row r="636" spans="1:40">
      <c r="A636" s="16"/>
      <c r="B636" s="10"/>
      <c r="C636" s="10"/>
      <c r="D636" s="10"/>
      <c r="E636" s="10"/>
      <c r="F636" s="10"/>
      <c r="G636" s="10"/>
      <c r="H636" s="10"/>
      <c r="I636" s="10"/>
      <c r="J636" s="10"/>
      <c r="K636" s="10"/>
      <c r="L636" s="10"/>
      <c r="M636" s="10"/>
      <c r="N636" s="10"/>
      <c r="O636" s="10"/>
      <c r="P636" s="21"/>
      <c r="Q636" s="21"/>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row>
    <row r="637" spans="1:40">
      <c r="A637" s="16"/>
      <c r="B637" s="10"/>
      <c r="C637" s="10"/>
      <c r="D637" s="10"/>
      <c r="E637" s="10"/>
      <c r="F637" s="10"/>
      <c r="G637" s="10"/>
      <c r="H637" s="10"/>
      <c r="I637" s="10"/>
      <c r="J637" s="10"/>
      <c r="K637" s="10"/>
      <c r="L637" s="10"/>
      <c r="M637" s="10"/>
      <c r="N637" s="10"/>
      <c r="O637" s="10"/>
      <c r="P637" s="21"/>
      <c r="Q637" s="21"/>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row>
    <row r="638" spans="1:40">
      <c r="A638" s="16"/>
      <c r="B638" s="10"/>
      <c r="C638" s="10"/>
      <c r="D638" s="10"/>
      <c r="E638" s="10"/>
      <c r="F638" s="10"/>
      <c r="G638" s="10"/>
      <c r="H638" s="10"/>
      <c r="I638" s="10"/>
      <c r="J638" s="10"/>
      <c r="K638" s="10"/>
      <c r="L638" s="10"/>
      <c r="M638" s="10"/>
      <c r="N638" s="10"/>
      <c r="O638" s="10"/>
      <c r="P638" s="21"/>
      <c r="Q638" s="21"/>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row>
    <row r="639" spans="1:40">
      <c r="A639" s="16"/>
      <c r="B639" s="10"/>
      <c r="C639" s="10"/>
      <c r="D639" s="10"/>
      <c r="E639" s="10"/>
      <c r="F639" s="10"/>
      <c r="G639" s="10"/>
      <c r="H639" s="10"/>
      <c r="I639" s="10"/>
      <c r="J639" s="10"/>
      <c r="K639" s="10"/>
      <c r="L639" s="10"/>
      <c r="M639" s="10"/>
      <c r="N639" s="10"/>
      <c r="O639" s="10"/>
      <c r="P639" s="21"/>
      <c r="Q639" s="21"/>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row>
    <row r="640" spans="1:40">
      <c r="A640" s="16"/>
      <c r="B640" s="10"/>
      <c r="C640" s="10"/>
      <c r="D640" s="10"/>
      <c r="E640" s="10"/>
      <c r="F640" s="10"/>
      <c r="G640" s="10"/>
      <c r="H640" s="10"/>
      <c r="I640" s="10"/>
      <c r="J640" s="10"/>
      <c r="K640" s="10"/>
      <c r="L640" s="10"/>
      <c r="M640" s="10"/>
      <c r="N640" s="10"/>
      <c r="O640" s="10"/>
      <c r="P640" s="21"/>
      <c r="Q640" s="21"/>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row>
    <row r="641" spans="1:40">
      <c r="A641" s="16"/>
      <c r="B641" s="10"/>
      <c r="C641" s="10"/>
      <c r="D641" s="10"/>
      <c r="E641" s="10"/>
      <c r="F641" s="10"/>
      <c r="G641" s="10"/>
      <c r="H641" s="10"/>
      <c r="I641" s="10"/>
      <c r="J641" s="10"/>
      <c r="K641" s="10"/>
      <c r="L641" s="10"/>
      <c r="M641" s="10"/>
      <c r="N641" s="10"/>
      <c r="O641" s="10"/>
      <c r="P641" s="21"/>
      <c r="Q641" s="21"/>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row>
    <row r="642" spans="1:40">
      <c r="A642" s="16"/>
      <c r="B642" s="10"/>
      <c r="C642" s="10"/>
      <c r="D642" s="10"/>
      <c r="E642" s="10"/>
      <c r="F642" s="10"/>
      <c r="G642" s="10"/>
      <c r="H642" s="10"/>
      <c r="I642" s="10"/>
      <c r="J642" s="10"/>
      <c r="K642" s="10"/>
      <c r="L642" s="10"/>
      <c r="M642" s="10"/>
      <c r="N642" s="10"/>
      <c r="O642" s="10"/>
      <c r="P642" s="21"/>
      <c r="Q642" s="21"/>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row>
    <row r="643" spans="1:40">
      <c r="A643" s="16"/>
      <c r="B643" s="10"/>
      <c r="C643" s="10"/>
      <c r="D643" s="10"/>
      <c r="E643" s="10"/>
      <c r="F643" s="10"/>
      <c r="G643" s="10"/>
      <c r="H643" s="10"/>
      <c r="I643" s="10"/>
      <c r="J643" s="10"/>
      <c r="K643" s="10"/>
      <c r="L643" s="10"/>
      <c r="M643" s="10"/>
      <c r="N643" s="10"/>
      <c r="O643" s="10"/>
      <c r="P643" s="21"/>
      <c r="Q643" s="21"/>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row>
    <row r="644" spans="1:40">
      <c r="A644" s="16"/>
      <c r="B644" s="10"/>
      <c r="C644" s="10"/>
      <c r="D644" s="10"/>
      <c r="E644" s="10"/>
      <c r="F644" s="10"/>
      <c r="G644" s="10"/>
      <c r="H644" s="10"/>
      <c r="I644" s="10"/>
      <c r="J644" s="10"/>
      <c r="K644" s="10"/>
      <c r="L644" s="10"/>
      <c r="M644" s="10"/>
      <c r="N644" s="10"/>
      <c r="O644" s="10"/>
      <c r="P644" s="21"/>
      <c r="Q644" s="21"/>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row>
    <row r="645" spans="1:40">
      <c r="A645" s="16"/>
      <c r="B645" s="10"/>
      <c r="C645" s="10"/>
      <c r="D645" s="10"/>
      <c r="E645" s="10"/>
      <c r="F645" s="10"/>
      <c r="G645" s="10"/>
      <c r="H645" s="10"/>
      <c r="I645" s="10"/>
      <c r="J645" s="10"/>
      <c r="K645" s="10"/>
      <c r="L645" s="10"/>
      <c r="M645" s="10"/>
      <c r="N645" s="10"/>
      <c r="O645" s="10"/>
      <c r="P645" s="21"/>
      <c r="Q645" s="21"/>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row>
    <row r="646" spans="1:40">
      <c r="A646" s="16"/>
      <c r="B646" s="10"/>
      <c r="C646" s="10"/>
      <c r="D646" s="10"/>
      <c r="E646" s="10"/>
      <c r="F646" s="10"/>
      <c r="G646" s="10"/>
      <c r="H646" s="10"/>
      <c r="I646" s="10"/>
      <c r="J646" s="10"/>
      <c r="K646" s="10"/>
      <c r="L646" s="10"/>
      <c r="M646" s="10"/>
      <c r="N646" s="10"/>
      <c r="O646" s="10"/>
      <c r="P646" s="21"/>
      <c r="Q646" s="21"/>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row>
    <row r="647" spans="1:40">
      <c r="A647" s="16"/>
      <c r="B647" s="10"/>
      <c r="C647" s="10"/>
      <c r="D647" s="10"/>
      <c r="E647" s="10"/>
      <c r="F647" s="10"/>
      <c r="G647" s="10"/>
      <c r="H647" s="10"/>
      <c r="I647" s="10"/>
      <c r="J647" s="10"/>
      <c r="K647" s="10"/>
      <c r="L647" s="10"/>
      <c r="M647" s="10"/>
      <c r="N647" s="10"/>
      <c r="O647" s="10"/>
      <c r="P647" s="21"/>
      <c r="Q647" s="21"/>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row>
    <row r="648" spans="1:40">
      <c r="A648" s="16"/>
      <c r="B648" s="10"/>
      <c r="C648" s="10"/>
      <c r="D648" s="10"/>
      <c r="E648" s="10"/>
      <c r="F648" s="10"/>
      <c r="G648" s="10"/>
      <c r="H648" s="10"/>
      <c r="I648" s="10"/>
      <c r="J648" s="10"/>
      <c r="K648" s="10"/>
      <c r="L648" s="10"/>
      <c r="M648" s="10"/>
      <c r="N648" s="10"/>
      <c r="O648" s="10"/>
      <c r="P648" s="21"/>
      <c r="Q648" s="21"/>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row>
    <row r="649" spans="1:40">
      <c r="A649" s="16"/>
      <c r="B649" s="10"/>
      <c r="C649" s="10"/>
      <c r="D649" s="10"/>
      <c r="E649" s="10"/>
      <c r="F649" s="10"/>
      <c r="G649" s="10"/>
      <c r="H649" s="10"/>
      <c r="I649" s="10"/>
      <c r="J649" s="10"/>
      <c r="K649" s="10"/>
      <c r="L649" s="10"/>
      <c r="M649" s="10"/>
      <c r="N649" s="10"/>
      <c r="O649" s="10"/>
      <c r="P649" s="21"/>
      <c r="Q649" s="21"/>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row>
    <row r="650" spans="1:40">
      <c r="A650" s="16"/>
      <c r="B650" s="10"/>
      <c r="C650" s="10"/>
      <c r="D650" s="10"/>
      <c r="E650" s="10"/>
      <c r="F650" s="10"/>
      <c r="G650" s="10"/>
      <c r="H650" s="10"/>
      <c r="I650" s="10"/>
      <c r="J650" s="10"/>
      <c r="K650" s="10"/>
      <c r="L650" s="10"/>
      <c r="M650" s="10"/>
      <c r="N650" s="10"/>
      <c r="O650" s="10"/>
      <c r="P650" s="21"/>
      <c r="Q650" s="21"/>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row>
    <row r="651" spans="1:40">
      <c r="A651" s="16"/>
      <c r="B651" s="10"/>
      <c r="C651" s="10"/>
      <c r="D651" s="10"/>
      <c r="E651" s="10"/>
      <c r="F651" s="10"/>
      <c r="G651" s="10"/>
      <c r="H651" s="10"/>
      <c r="I651" s="10"/>
      <c r="J651" s="10"/>
      <c r="K651" s="10"/>
      <c r="L651" s="10"/>
      <c r="M651" s="10"/>
      <c r="N651" s="10"/>
      <c r="O651" s="10"/>
      <c r="P651" s="21"/>
      <c r="Q651" s="21"/>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row>
    <row r="652" spans="1:40">
      <c r="A652" s="16"/>
      <c r="B652" s="10"/>
      <c r="C652" s="10"/>
      <c r="D652" s="10"/>
      <c r="E652" s="10"/>
      <c r="F652" s="10"/>
      <c r="G652" s="10"/>
      <c r="H652" s="10"/>
      <c r="I652" s="10"/>
      <c r="J652" s="10"/>
      <c r="K652" s="10"/>
      <c r="L652" s="10"/>
      <c r="M652" s="10"/>
      <c r="N652" s="10"/>
      <c r="O652" s="10"/>
      <c r="P652" s="21"/>
      <c r="Q652" s="21"/>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row>
    <row r="653" spans="1:40">
      <c r="A653" s="16"/>
      <c r="B653" s="10"/>
      <c r="C653" s="10"/>
      <c r="D653" s="10"/>
      <c r="E653" s="10"/>
      <c r="F653" s="10"/>
      <c r="G653" s="10"/>
      <c r="H653" s="10"/>
      <c r="I653" s="10"/>
      <c r="J653" s="10"/>
      <c r="K653" s="10"/>
      <c r="L653" s="10"/>
      <c r="M653" s="10"/>
      <c r="N653" s="10"/>
      <c r="O653" s="10"/>
      <c r="P653" s="21"/>
      <c r="Q653" s="21"/>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row>
    <row r="654" spans="1:40">
      <c r="A654" s="16"/>
      <c r="B654" s="10"/>
      <c r="C654" s="10"/>
      <c r="D654" s="10"/>
      <c r="E654" s="10"/>
      <c r="F654" s="10"/>
      <c r="G654" s="10"/>
      <c r="H654" s="10"/>
      <c r="I654" s="10"/>
      <c r="J654" s="10"/>
      <c r="K654" s="10"/>
      <c r="L654" s="10"/>
      <c r="M654" s="10"/>
      <c r="N654" s="10"/>
      <c r="O654" s="10"/>
      <c r="P654" s="21"/>
      <c r="Q654" s="21"/>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row>
    <row r="655" spans="1:40">
      <c r="A655" s="16"/>
      <c r="B655" s="10"/>
      <c r="C655" s="10"/>
      <c r="D655" s="10"/>
      <c r="E655" s="10"/>
      <c r="F655" s="10"/>
      <c r="G655" s="10"/>
      <c r="H655" s="10"/>
      <c r="I655" s="10"/>
      <c r="J655" s="10"/>
      <c r="K655" s="10"/>
      <c r="L655" s="10"/>
      <c r="M655" s="10"/>
      <c r="N655" s="10"/>
      <c r="O655" s="10"/>
      <c r="P655" s="21"/>
      <c r="Q655" s="21"/>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row>
    <row r="656" spans="1:40">
      <c r="A656" s="16"/>
      <c r="B656" s="10"/>
      <c r="C656" s="10"/>
      <c r="D656" s="10"/>
      <c r="E656" s="10"/>
      <c r="F656" s="10"/>
      <c r="G656" s="10"/>
      <c r="H656" s="10"/>
      <c r="I656" s="10"/>
      <c r="J656" s="10"/>
      <c r="K656" s="10"/>
      <c r="L656" s="10"/>
      <c r="M656" s="10"/>
      <c r="N656" s="10"/>
      <c r="O656" s="10"/>
      <c r="P656" s="21"/>
      <c r="Q656" s="21"/>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row>
    <row r="657" spans="1:40">
      <c r="A657" s="16"/>
      <c r="B657" s="10"/>
      <c r="C657" s="10"/>
      <c r="D657" s="10"/>
      <c r="E657" s="10"/>
      <c r="F657" s="10"/>
      <c r="G657" s="10"/>
      <c r="H657" s="10"/>
      <c r="I657" s="10"/>
      <c r="J657" s="10"/>
      <c r="K657" s="10"/>
      <c r="L657" s="10"/>
      <c r="M657" s="10"/>
      <c r="N657" s="10"/>
      <c r="O657" s="10"/>
      <c r="P657" s="21"/>
      <c r="Q657" s="21"/>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row>
    <row r="658" spans="1:40">
      <c r="A658" s="16"/>
      <c r="B658" s="10"/>
      <c r="C658" s="10"/>
      <c r="D658" s="10"/>
      <c r="E658" s="10"/>
      <c r="F658" s="10"/>
      <c r="G658" s="10"/>
      <c r="H658" s="10"/>
      <c r="I658" s="10"/>
      <c r="J658" s="10"/>
      <c r="K658" s="10"/>
      <c r="L658" s="10"/>
      <c r="M658" s="10"/>
      <c r="N658" s="10"/>
      <c r="O658" s="10"/>
      <c r="P658" s="21"/>
      <c r="Q658" s="21"/>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row>
    <row r="659" spans="1:40">
      <c r="A659" s="16"/>
      <c r="B659" s="10"/>
      <c r="C659" s="10"/>
      <c r="D659" s="10"/>
      <c r="E659" s="10"/>
      <c r="F659" s="10"/>
      <c r="G659" s="10"/>
      <c r="H659" s="10"/>
      <c r="I659" s="10"/>
      <c r="J659" s="10"/>
      <c r="K659" s="10"/>
      <c r="L659" s="10"/>
      <c r="M659" s="10"/>
      <c r="N659" s="10"/>
      <c r="O659" s="10"/>
      <c r="P659" s="21"/>
      <c r="Q659" s="21"/>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row>
    <row r="660" spans="1:40">
      <c r="A660" s="16"/>
      <c r="B660" s="10"/>
      <c r="C660" s="10"/>
      <c r="D660" s="10"/>
      <c r="E660" s="10"/>
      <c r="F660" s="10"/>
      <c r="G660" s="10"/>
      <c r="H660" s="10"/>
      <c r="I660" s="10"/>
      <c r="J660" s="10"/>
      <c r="K660" s="10"/>
      <c r="L660" s="10"/>
      <c r="M660" s="10"/>
      <c r="N660" s="10"/>
      <c r="O660" s="10"/>
      <c r="P660" s="21"/>
      <c r="Q660" s="21"/>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row>
    <row r="661" spans="1:40">
      <c r="A661" s="16"/>
      <c r="B661" s="10"/>
      <c r="C661" s="10"/>
      <c r="D661" s="10"/>
      <c r="E661" s="10"/>
      <c r="F661" s="10"/>
      <c r="G661" s="10"/>
      <c r="H661" s="10"/>
      <c r="I661" s="10"/>
      <c r="J661" s="10"/>
      <c r="K661" s="10"/>
      <c r="L661" s="10"/>
      <c r="M661" s="10"/>
      <c r="N661" s="10"/>
      <c r="O661" s="10"/>
      <c r="P661" s="21"/>
      <c r="Q661" s="21"/>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row>
    <row r="662" spans="1:40">
      <c r="A662" s="16"/>
      <c r="B662" s="10"/>
      <c r="C662" s="10"/>
      <c r="D662" s="10"/>
      <c r="E662" s="10"/>
      <c r="F662" s="10"/>
      <c r="G662" s="10"/>
      <c r="H662" s="10"/>
      <c r="I662" s="10"/>
      <c r="J662" s="10"/>
      <c r="K662" s="10"/>
      <c r="L662" s="10"/>
      <c r="M662" s="10"/>
      <c r="N662" s="10"/>
      <c r="O662" s="10"/>
      <c r="P662" s="21"/>
      <c r="Q662" s="21"/>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row>
    <row r="663" spans="1:40">
      <c r="A663" s="16"/>
      <c r="B663" s="10"/>
      <c r="C663" s="10"/>
      <c r="D663" s="10"/>
      <c r="E663" s="10"/>
      <c r="F663" s="10"/>
      <c r="G663" s="10"/>
      <c r="H663" s="10"/>
      <c r="I663" s="10"/>
      <c r="J663" s="10"/>
      <c r="K663" s="10"/>
      <c r="L663" s="10"/>
      <c r="M663" s="10"/>
      <c r="N663" s="10"/>
      <c r="O663" s="10"/>
      <c r="P663" s="21"/>
      <c r="Q663" s="21"/>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row>
    <row r="664" spans="1:40">
      <c r="A664" s="16"/>
      <c r="B664" s="10"/>
      <c r="C664" s="10"/>
      <c r="D664" s="10"/>
      <c r="E664" s="10"/>
      <c r="F664" s="10"/>
      <c r="G664" s="10"/>
      <c r="H664" s="10"/>
      <c r="I664" s="10"/>
      <c r="J664" s="10"/>
      <c r="K664" s="10"/>
      <c r="L664" s="10"/>
      <c r="M664" s="10"/>
      <c r="N664" s="10"/>
      <c r="O664" s="10"/>
      <c r="P664" s="21"/>
      <c r="Q664" s="21"/>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row>
    <row r="665" spans="1:40">
      <c r="A665" s="16"/>
      <c r="B665" s="10"/>
      <c r="C665" s="10"/>
      <c r="D665" s="10"/>
      <c r="E665" s="10"/>
      <c r="F665" s="10"/>
      <c r="G665" s="10"/>
      <c r="H665" s="10"/>
      <c r="I665" s="10"/>
      <c r="J665" s="10"/>
      <c r="K665" s="10"/>
      <c r="L665" s="10"/>
      <c r="M665" s="10"/>
      <c r="N665" s="10"/>
      <c r="O665" s="10"/>
      <c r="P665" s="21"/>
      <c r="Q665" s="21"/>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row>
    <row r="666" spans="1:40">
      <c r="A666" s="16"/>
      <c r="B666" s="10"/>
      <c r="C666" s="10"/>
      <c r="D666" s="10"/>
      <c r="E666" s="10"/>
      <c r="F666" s="10"/>
      <c r="G666" s="10"/>
      <c r="H666" s="10"/>
      <c r="I666" s="10"/>
      <c r="J666" s="10"/>
      <c r="K666" s="10"/>
      <c r="L666" s="10"/>
      <c r="M666" s="10"/>
      <c r="N666" s="10"/>
      <c r="O666" s="10"/>
      <c r="P666" s="21"/>
      <c r="Q666" s="21"/>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row>
    <row r="667" spans="1:40">
      <c r="A667" s="16"/>
      <c r="B667" s="10"/>
      <c r="C667" s="10"/>
      <c r="D667" s="10"/>
      <c r="E667" s="10"/>
      <c r="F667" s="10"/>
      <c r="G667" s="10"/>
      <c r="H667" s="10"/>
      <c r="I667" s="10"/>
      <c r="J667" s="10"/>
      <c r="K667" s="10"/>
      <c r="L667" s="10"/>
      <c r="M667" s="10"/>
      <c r="N667" s="10"/>
      <c r="O667" s="10"/>
      <c r="P667" s="21"/>
      <c r="Q667" s="21"/>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row>
    <row r="668" spans="1:40">
      <c r="A668" s="16"/>
      <c r="B668" s="10"/>
      <c r="C668" s="10"/>
      <c r="D668" s="10"/>
      <c r="E668" s="10"/>
      <c r="F668" s="10"/>
      <c r="G668" s="10"/>
      <c r="H668" s="10"/>
      <c r="I668" s="10"/>
      <c r="J668" s="10"/>
      <c r="K668" s="10"/>
      <c r="L668" s="10"/>
      <c r="M668" s="10"/>
      <c r="N668" s="10"/>
      <c r="O668" s="10"/>
      <c r="P668" s="21"/>
      <c r="Q668" s="21"/>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row>
    <row r="669" spans="1:40">
      <c r="A669" s="16"/>
      <c r="B669" s="10"/>
      <c r="C669" s="10"/>
      <c r="D669" s="10"/>
      <c r="E669" s="10"/>
      <c r="F669" s="10"/>
      <c r="G669" s="10"/>
      <c r="H669" s="10"/>
      <c r="I669" s="10"/>
      <c r="J669" s="10"/>
      <c r="K669" s="10"/>
      <c r="L669" s="10"/>
      <c r="M669" s="10"/>
      <c r="N669" s="10"/>
      <c r="O669" s="10"/>
      <c r="P669" s="21"/>
      <c r="Q669" s="21"/>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row>
    <row r="670" spans="1:40">
      <c r="A670" s="16"/>
      <c r="B670" s="10"/>
      <c r="C670" s="10"/>
      <c r="D670" s="10"/>
      <c r="E670" s="10"/>
      <c r="F670" s="10"/>
      <c r="G670" s="10"/>
      <c r="H670" s="10"/>
      <c r="I670" s="10"/>
      <c r="J670" s="10"/>
      <c r="K670" s="10"/>
      <c r="L670" s="10"/>
      <c r="M670" s="10"/>
      <c r="N670" s="10"/>
      <c r="O670" s="10"/>
      <c r="P670" s="21"/>
      <c r="Q670" s="21"/>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row>
    <row r="671" spans="1:40">
      <c r="A671" s="16"/>
      <c r="B671" s="10"/>
      <c r="C671" s="10"/>
      <c r="D671" s="10"/>
      <c r="E671" s="10"/>
      <c r="F671" s="10"/>
      <c r="G671" s="10"/>
      <c r="H671" s="10"/>
      <c r="I671" s="10"/>
      <c r="J671" s="10"/>
      <c r="K671" s="10"/>
      <c r="L671" s="10"/>
      <c r="M671" s="10"/>
      <c r="N671" s="10"/>
      <c r="O671" s="10"/>
      <c r="P671" s="21"/>
      <c r="Q671" s="21"/>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row>
    <row r="672" spans="1:40">
      <c r="A672" s="16"/>
      <c r="B672" s="10"/>
      <c r="C672" s="10"/>
      <c r="D672" s="10"/>
      <c r="E672" s="10"/>
      <c r="F672" s="10"/>
      <c r="G672" s="10"/>
      <c r="H672" s="10"/>
      <c r="I672" s="10"/>
      <c r="J672" s="10"/>
      <c r="K672" s="10"/>
      <c r="L672" s="10"/>
      <c r="M672" s="10"/>
      <c r="N672" s="10"/>
      <c r="O672" s="10"/>
      <c r="P672" s="21"/>
      <c r="Q672" s="21"/>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row>
    <row r="673" spans="1:40">
      <c r="A673" s="16"/>
      <c r="B673" s="10"/>
      <c r="C673" s="10"/>
      <c r="D673" s="10"/>
      <c r="E673" s="10"/>
      <c r="F673" s="10"/>
      <c r="G673" s="10"/>
      <c r="H673" s="10"/>
      <c r="I673" s="10"/>
      <c r="J673" s="10"/>
      <c r="K673" s="10"/>
      <c r="L673" s="10"/>
      <c r="M673" s="10"/>
      <c r="N673" s="10"/>
      <c r="O673" s="10"/>
      <c r="P673" s="21"/>
      <c r="Q673" s="21"/>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row>
    <row r="674" spans="1:40">
      <c r="A674" s="16"/>
      <c r="B674" s="10"/>
      <c r="C674" s="10"/>
      <c r="D674" s="10"/>
      <c r="E674" s="10"/>
      <c r="F674" s="10"/>
      <c r="G674" s="10"/>
      <c r="H674" s="10"/>
      <c r="I674" s="10"/>
      <c r="J674" s="10"/>
      <c r="K674" s="10"/>
      <c r="L674" s="10"/>
      <c r="M674" s="10"/>
      <c r="N674" s="10"/>
      <c r="O674" s="10"/>
      <c r="P674" s="21"/>
      <c r="Q674" s="21"/>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row>
    <row r="675" spans="1:40">
      <c r="A675" s="16"/>
      <c r="B675" s="10"/>
      <c r="C675" s="10"/>
      <c r="D675" s="10"/>
      <c r="E675" s="10"/>
      <c r="F675" s="10"/>
      <c r="G675" s="10"/>
      <c r="H675" s="10"/>
      <c r="I675" s="10"/>
      <c r="J675" s="10"/>
      <c r="K675" s="10"/>
      <c r="L675" s="10"/>
      <c r="M675" s="10"/>
      <c r="N675" s="10"/>
      <c r="O675" s="10"/>
      <c r="P675" s="21"/>
      <c r="Q675" s="21"/>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row>
    <row r="676" spans="1:40">
      <c r="A676" s="16"/>
      <c r="B676" s="10"/>
      <c r="C676" s="10"/>
      <c r="D676" s="10"/>
      <c r="E676" s="10"/>
      <c r="F676" s="10"/>
      <c r="G676" s="10"/>
      <c r="H676" s="10"/>
      <c r="I676" s="10"/>
      <c r="J676" s="10"/>
      <c r="K676" s="10"/>
      <c r="L676" s="10"/>
      <c r="M676" s="10"/>
      <c r="N676" s="10"/>
      <c r="O676" s="10"/>
      <c r="P676" s="21"/>
      <c r="Q676" s="21"/>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row>
    <row r="677" spans="1:40">
      <c r="A677" s="16"/>
      <c r="B677" s="10"/>
      <c r="C677" s="10"/>
      <c r="D677" s="10"/>
      <c r="E677" s="10"/>
      <c r="F677" s="10"/>
      <c r="G677" s="10"/>
      <c r="H677" s="10"/>
      <c r="I677" s="10"/>
      <c r="J677" s="10"/>
      <c r="K677" s="10"/>
      <c r="L677" s="10"/>
      <c r="M677" s="10"/>
      <c r="N677" s="10"/>
      <c r="O677" s="10"/>
      <c r="P677" s="21"/>
      <c r="Q677" s="21"/>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row>
    <row r="678" spans="1:40">
      <c r="A678" s="16"/>
      <c r="B678" s="10"/>
      <c r="C678" s="10"/>
      <c r="D678" s="10"/>
      <c r="E678" s="10"/>
      <c r="F678" s="10"/>
      <c r="G678" s="10"/>
      <c r="H678" s="10"/>
      <c r="I678" s="10"/>
      <c r="J678" s="10"/>
      <c r="K678" s="10"/>
      <c r="L678" s="10"/>
      <c r="M678" s="10"/>
      <c r="N678" s="10"/>
      <c r="O678" s="10"/>
      <c r="P678" s="21"/>
      <c r="Q678" s="21"/>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row>
    <row r="679" spans="1:40">
      <c r="A679" s="16"/>
      <c r="B679" s="10"/>
      <c r="C679" s="10"/>
      <c r="D679" s="10"/>
      <c r="E679" s="10"/>
      <c r="F679" s="10"/>
      <c r="G679" s="10"/>
      <c r="H679" s="10"/>
      <c r="I679" s="10"/>
      <c r="J679" s="10"/>
      <c r="K679" s="10"/>
      <c r="L679" s="10"/>
      <c r="M679" s="10"/>
      <c r="N679" s="10"/>
      <c r="O679" s="10"/>
      <c r="P679" s="21"/>
      <c r="Q679" s="21"/>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row>
    <row r="680" spans="1:40">
      <c r="A680" s="16"/>
      <c r="B680" s="10"/>
      <c r="C680" s="10"/>
      <c r="D680" s="10"/>
      <c r="E680" s="10"/>
      <c r="F680" s="10"/>
      <c r="G680" s="10"/>
      <c r="H680" s="10"/>
      <c r="I680" s="10"/>
      <c r="J680" s="10"/>
      <c r="K680" s="10"/>
      <c r="L680" s="10"/>
      <c r="M680" s="10"/>
      <c r="N680" s="10"/>
      <c r="O680" s="10"/>
      <c r="P680" s="21"/>
      <c r="Q680" s="21"/>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row>
    <row r="681" spans="1:40">
      <c r="A681" s="16"/>
      <c r="B681" s="10"/>
      <c r="C681" s="10"/>
      <c r="D681" s="10"/>
      <c r="E681" s="10"/>
      <c r="F681" s="10"/>
      <c r="G681" s="10"/>
      <c r="H681" s="10"/>
      <c r="I681" s="10"/>
      <c r="J681" s="10"/>
      <c r="K681" s="10"/>
      <c r="L681" s="10"/>
      <c r="M681" s="10"/>
      <c r="N681" s="10"/>
      <c r="O681" s="10"/>
      <c r="P681" s="21"/>
      <c r="Q681" s="21"/>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row>
    <row r="682" spans="1:40">
      <c r="A682" s="16"/>
      <c r="B682" s="10"/>
      <c r="C682" s="10"/>
      <c r="D682" s="10"/>
      <c r="E682" s="10"/>
      <c r="F682" s="10"/>
      <c r="G682" s="10"/>
      <c r="H682" s="10"/>
      <c r="I682" s="10"/>
      <c r="J682" s="10"/>
      <c r="K682" s="10"/>
      <c r="L682" s="10"/>
      <c r="M682" s="10"/>
      <c r="N682" s="10"/>
      <c r="O682" s="10"/>
      <c r="P682" s="21"/>
      <c r="Q682" s="21"/>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row>
    <row r="683" spans="1:40">
      <c r="A683" s="16"/>
      <c r="B683" s="10"/>
      <c r="C683" s="10"/>
      <c r="D683" s="10"/>
      <c r="E683" s="10"/>
      <c r="F683" s="10"/>
      <c r="G683" s="10"/>
      <c r="H683" s="10"/>
      <c r="I683" s="10"/>
      <c r="J683" s="10"/>
      <c r="K683" s="10"/>
      <c r="L683" s="10"/>
      <c r="M683" s="10"/>
      <c r="N683" s="10"/>
      <c r="O683" s="10"/>
      <c r="P683" s="21"/>
      <c r="Q683" s="21"/>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row>
    <row r="684" spans="1:40">
      <c r="A684" s="16"/>
      <c r="B684" s="10"/>
      <c r="C684" s="10"/>
      <c r="D684" s="10"/>
      <c r="E684" s="10"/>
      <c r="F684" s="10"/>
      <c r="G684" s="10"/>
      <c r="H684" s="10"/>
      <c r="I684" s="10"/>
      <c r="J684" s="10"/>
      <c r="K684" s="10"/>
      <c r="L684" s="10"/>
      <c r="M684" s="10"/>
      <c r="N684" s="10"/>
      <c r="O684" s="10"/>
      <c r="P684" s="21"/>
      <c r="Q684" s="21"/>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row>
    <row r="685" spans="1:40">
      <c r="A685" s="16"/>
      <c r="B685" s="10"/>
      <c r="C685" s="10"/>
      <c r="D685" s="10"/>
      <c r="E685" s="10"/>
      <c r="F685" s="10"/>
      <c r="G685" s="10"/>
      <c r="H685" s="10"/>
      <c r="I685" s="10"/>
      <c r="J685" s="10"/>
      <c r="K685" s="10"/>
      <c r="L685" s="10"/>
      <c r="M685" s="10"/>
      <c r="N685" s="10"/>
      <c r="O685" s="10"/>
      <c r="P685" s="21"/>
      <c r="Q685" s="21"/>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row>
    <row r="686" spans="1:40">
      <c r="A686" s="16"/>
      <c r="B686" s="10"/>
      <c r="C686" s="10"/>
      <c r="D686" s="10"/>
      <c r="E686" s="10"/>
      <c r="F686" s="10"/>
      <c r="G686" s="10"/>
      <c r="H686" s="10"/>
      <c r="I686" s="10"/>
      <c r="J686" s="10"/>
      <c r="K686" s="10"/>
      <c r="L686" s="10"/>
      <c r="M686" s="10"/>
      <c r="N686" s="10"/>
      <c r="O686" s="10"/>
      <c r="P686" s="21"/>
      <c r="Q686" s="21"/>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row>
    <row r="687" spans="1:40">
      <c r="A687" s="16"/>
      <c r="B687" s="10"/>
      <c r="C687" s="10"/>
      <c r="D687" s="10"/>
      <c r="E687" s="10"/>
      <c r="F687" s="10"/>
      <c r="G687" s="10"/>
      <c r="H687" s="10"/>
      <c r="I687" s="10"/>
      <c r="J687" s="10"/>
      <c r="K687" s="10"/>
      <c r="L687" s="10"/>
      <c r="M687" s="10"/>
      <c r="N687" s="10"/>
      <c r="O687" s="10"/>
      <c r="P687" s="21"/>
      <c r="Q687" s="21"/>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row>
    <row r="688" spans="1:40">
      <c r="A688" s="16"/>
      <c r="B688" s="10"/>
      <c r="C688" s="10"/>
      <c r="D688" s="10"/>
      <c r="E688" s="10"/>
      <c r="F688" s="10"/>
      <c r="G688" s="10"/>
      <c r="H688" s="10"/>
      <c r="I688" s="10"/>
      <c r="J688" s="10"/>
      <c r="K688" s="10"/>
      <c r="L688" s="10"/>
      <c r="M688" s="10"/>
      <c r="N688" s="10"/>
      <c r="O688" s="10"/>
      <c r="P688" s="21"/>
      <c r="Q688" s="21"/>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row>
    <row r="689" spans="1:40">
      <c r="A689" s="16"/>
      <c r="B689" s="10"/>
      <c r="C689" s="10"/>
      <c r="D689" s="10"/>
      <c r="E689" s="10"/>
      <c r="F689" s="10"/>
      <c r="G689" s="10"/>
      <c r="H689" s="10"/>
      <c r="I689" s="10"/>
      <c r="J689" s="10"/>
      <c r="K689" s="10"/>
      <c r="L689" s="10"/>
      <c r="M689" s="10"/>
      <c r="N689" s="10"/>
      <c r="O689" s="10"/>
      <c r="P689" s="21"/>
      <c r="Q689" s="21"/>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row>
    <row r="690" spans="1:40">
      <c r="A690" s="16"/>
      <c r="B690" s="10"/>
      <c r="C690" s="10"/>
      <c r="D690" s="10"/>
      <c r="E690" s="10"/>
      <c r="F690" s="10"/>
      <c r="G690" s="10"/>
      <c r="H690" s="10"/>
      <c r="I690" s="10"/>
      <c r="J690" s="10"/>
      <c r="K690" s="10"/>
      <c r="L690" s="10"/>
      <c r="M690" s="10"/>
      <c r="N690" s="10"/>
      <c r="O690" s="10"/>
      <c r="P690" s="21"/>
      <c r="Q690" s="21"/>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row>
    <row r="691" spans="1:40">
      <c r="A691" s="16"/>
      <c r="B691" s="10"/>
      <c r="C691" s="10"/>
      <c r="D691" s="10"/>
      <c r="E691" s="10"/>
      <c r="F691" s="10"/>
      <c r="G691" s="10"/>
      <c r="H691" s="10"/>
      <c r="I691" s="10"/>
      <c r="J691" s="10"/>
      <c r="K691" s="10"/>
      <c r="L691" s="10"/>
      <c r="M691" s="10"/>
      <c r="N691" s="10"/>
      <c r="O691" s="10"/>
      <c r="P691" s="21"/>
      <c r="Q691" s="21"/>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row>
    <row r="692" spans="1:40">
      <c r="A692" s="16"/>
      <c r="B692" s="10"/>
      <c r="C692" s="10"/>
      <c r="D692" s="10"/>
      <c r="E692" s="10"/>
      <c r="F692" s="10"/>
      <c r="G692" s="10"/>
      <c r="H692" s="10"/>
      <c r="I692" s="10"/>
      <c r="J692" s="10"/>
      <c r="K692" s="10"/>
      <c r="L692" s="10"/>
      <c r="M692" s="10"/>
      <c r="N692" s="10"/>
      <c r="O692" s="10"/>
      <c r="P692" s="21"/>
      <c r="Q692" s="21"/>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row>
    <row r="693" spans="1:40">
      <c r="A693" s="16"/>
      <c r="B693" s="10"/>
      <c r="C693" s="10"/>
      <c r="D693" s="10"/>
      <c r="E693" s="10"/>
      <c r="F693" s="10"/>
      <c r="G693" s="10"/>
      <c r="H693" s="10"/>
      <c r="I693" s="10"/>
      <c r="J693" s="10"/>
      <c r="K693" s="10"/>
      <c r="L693" s="10"/>
      <c r="M693" s="10"/>
      <c r="N693" s="10"/>
      <c r="O693" s="10"/>
      <c r="P693" s="21"/>
      <c r="Q693" s="21"/>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row>
    <row r="694" spans="1:40">
      <c r="A694" s="16"/>
      <c r="B694" s="10"/>
      <c r="C694" s="10"/>
      <c r="D694" s="10"/>
      <c r="E694" s="10"/>
      <c r="F694" s="10"/>
      <c r="G694" s="10"/>
      <c r="H694" s="10"/>
      <c r="I694" s="10"/>
      <c r="J694" s="10"/>
      <c r="K694" s="10"/>
      <c r="L694" s="10"/>
      <c r="M694" s="10"/>
      <c r="N694" s="10"/>
      <c r="O694" s="10"/>
      <c r="P694" s="21"/>
      <c r="Q694" s="21"/>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row>
    <row r="695" spans="1:40">
      <c r="A695" s="16"/>
      <c r="B695" s="10"/>
      <c r="C695" s="10"/>
      <c r="D695" s="10"/>
      <c r="E695" s="10"/>
      <c r="F695" s="10"/>
      <c r="G695" s="10"/>
      <c r="H695" s="10"/>
      <c r="I695" s="10"/>
      <c r="J695" s="10"/>
      <c r="K695" s="10"/>
      <c r="L695" s="10"/>
      <c r="M695" s="10"/>
      <c r="N695" s="10"/>
      <c r="O695" s="10"/>
      <c r="P695" s="21"/>
      <c r="Q695" s="21"/>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row>
    <row r="696" spans="1:40">
      <c r="A696" s="16"/>
      <c r="B696" s="10"/>
      <c r="C696" s="10"/>
      <c r="D696" s="10"/>
      <c r="E696" s="10"/>
      <c r="F696" s="10"/>
      <c r="G696" s="10"/>
      <c r="H696" s="10"/>
      <c r="I696" s="10"/>
      <c r="J696" s="10"/>
      <c r="K696" s="10"/>
      <c r="L696" s="10"/>
      <c r="M696" s="10"/>
      <c r="N696" s="10"/>
      <c r="O696" s="10"/>
      <c r="P696" s="21"/>
      <c r="Q696" s="21"/>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row>
    <row r="697" spans="1:40">
      <c r="A697" s="16"/>
      <c r="B697" s="10"/>
      <c r="C697" s="10"/>
      <c r="D697" s="10"/>
      <c r="E697" s="10"/>
      <c r="F697" s="10"/>
      <c r="G697" s="10"/>
      <c r="H697" s="10"/>
      <c r="I697" s="10"/>
      <c r="J697" s="10"/>
      <c r="K697" s="10"/>
      <c r="L697" s="10"/>
      <c r="M697" s="10"/>
      <c r="N697" s="10"/>
      <c r="O697" s="10"/>
      <c r="P697" s="21"/>
      <c r="Q697" s="21"/>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row>
    <row r="698" spans="1:40">
      <c r="A698" s="16"/>
      <c r="B698" s="10"/>
      <c r="C698" s="10"/>
      <c r="D698" s="10"/>
      <c r="E698" s="10"/>
      <c r="F698" s="10"/>
      <c r="G698" s="10"/>
      <c r="H698" s="10"/>
      <c r="I698" s="10"/>
      <c r="J698" s="10"/>
      <c r="K698" s="10"/>
      <c r="L698" s="10"/>
      <c r="M698" s="10"/>
      <c r="N698" s="10"/>
      <c r="O698" s="10"/>
      <c r="P698" s="21"/>
      <c r="Q698" s="21"/>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row>
    <row r="699" spans="1:40">
      <c r="A699" s="16"/>
      <c r="B699" s="10"/>
      <c r="C699" s="10"/>
      <c r="D699" s="10"/>
      <c r="E699" s="10"/>
      <c r="F699" s="10"/>
      <c r="G699" s="10"/>
      <c r="H699" s="10"/>
      <c r="I699" s="10"/>
      <c r="J699" s="10"/>
      <c r="K699" s="10"/>
      <c r="L699" s="10"/>
      <c r="M699" s="10"/>
      <c r="N699" s="10"/>
      <c r="O699" s="10"/>
      <c r="P699" s="21"/>
      <c r="Q699" s="21"/>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row>
    <row r="700" spans="1:40">
      <c r="A700" s="16"/>
      <c r="B700" s="10"/>
      <c r="C700" s="10"/>
      <c r="D700" s="10"/>
      <c r="E700" s="10"/>
      <c r="F700" s="10"/>
      <c r="G700" s="10"/>
      <c r="H700" s="10"/>
      <c r="I700" s="10"/>
      <c r="J700" s="10"/>
      <c r="K700" s="10"/>
      <c r="L700" s="10"/>
      <c r="M700" s="10"/>
      <c r="N700" s="10"/>
      <c r="O700" s="10"/>
      <c r="P700" s="21"/>
      <c r="Q700" s="21"/>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row>
    <row r="701" spans="1:40">
      <c r="A701" s="16"/>
      <c r="B701" s="10"/>
      <c r="C701" s="10"/>
      <c r="D701" s="10"/>
      <c r="E701" s="10"/>
      <c r="F701" s="10"/>
      <c r="G701" s="10"/>
      <c r="H701" s="10"/>
      <c r="I701" s="10"/>
      <c r="J701" s="10"/>
      <c r="K701" s="10"/>
      <c r="L701" s="10"/>
      <c r="M701" s="10"/>
      <c r="N701" s="10"/>
      <c r="O701" s="10"/>
      <c r="P701" s="21"/>
      <c r="Q701" s="21"/>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row>
    <row r="702" spans="1:40">
      <c r="A702" s="16"/>
      <c r="B702" s="10"/>
      <c r="C702" s="10"/>
      <c r="D702" s="10"/>
      <c r="E702" s="10"/>
      <c r="F702" s="10"/>
      <c r="G702" s="10"/>
      <c r="H702" s="10"/>
      <c r="I702" s="10"/>
      <c r="J702" s="10"/>
      <c r="K702" s="10"/>
      <c r="L702" s="10"/>
      <c r="M702" s="10"/>
      <c r="N702" s="10"/>
      <c r="O702" s="10"/>
      <c r="P702" s="21"/>
      <c r="Q702" s="21"/>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row>
    <row r="703" spans="1:40">
      <c r="A703" s="16"/>
      <c r="B703" s="10"/>
      <c r="C703" s="10"/>
      <c r="D703" s="10"/>
      <c r="E703" s="10"/>
      <c r="F703" s="10"/>
      <c r="G703" s="10"/>
      <c r="H703" s="10"/>
      <c r="I703" s="10"/>
      <c r="J703" s="10"/>
      <c r="K703" s="10"/>
      <c r="L703" s="10"/>
      <c r="M703" s="10"/>
      <c r="N703" s="10"/>
      <c r="O703" s="10"/>
      <c r="P703" s="21"/>
      <c r="Q703" s="21"/>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row>
    <row r="704" spans="1:40">
      <c r="A704" s="16"/>
      <c r="B704" s="10"/>
      <c r="C704" s="10"/>
      <c r="D704" s="10"/>
      <c r="E704" s="10"/>
      <c r="F704" s="10"/>
      <c r="G704" s="10"/>
      <c r="H704" s="10"/>
      <c r="I704" s="10"/>
      <c r="J704" s="10"/>
      <c r="K704" s="10"/>
      <c r="L704" s="10"/>
      <c r="M704" s="10"/>
      <c r="N704" s="10"/>
      <c r="O704" s="10"/>
      <c r="P704" s="21"/>
      <c r="Q704" s="21"/>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row>
    <row r="705" spans="1:40">
      <c r="A705" s="16"/>
      <c r="B705" s="10"/>
      <c r="C705" s="10"/>
      <c r="D705" s="10"/>
      <c r="E705" s="10"/>
      <c r="F705" s="10"/>
      <c r="G705" s="10"/>
      <c r="H705" s="10"/>
      <c r="I705" s="10"/>
      <c r="J705" s="10"/>
      <c r="K705" s="10"/>
      <c r="L705" s="10"/>
      <c r="M705" s="10"/>
      <c r="N705" s="10"/>
      <c r="O705" s="10"/>
      <c r="P705" s="21"/>
      <c r="Q705" s="21"/>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row>
    <row r="706" spans="1:40">
      <c r="A706" s="16"/>
      <c r="B706" s="10"/>
      <c r="C706" s="10"/>
      <c r="D706" s="10"/>
      <c r="E706" s="10"/>
      <c r="F706" s="10"/>
      <c r="G706" s="10"/>
      <c r="H706" s="10"/>
      <c r="I706" s="10"/>
      <c r="J706" s="10"/>
      <c r="K706" s="10"/>
      <c r="L706" s="10"/>
      <c r="M706" s="10"/>
      <c r="N706" s="10"/>
      <c r="O706" s="10"/>
      <c r="P706" s="21"/>
      <c r="Q706" s="21"/>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row>
    <row r="707" spans="1:40">
      <c r="A707" s="16"/>
      <c r="B707" s="10"/>
      <c r="C707" s="10"/>
      <c r="D707" s="10"/>
      <c r="E707" s="10"/>
      <c r="F707" s="10"/>
      <c r="G707" s="10"/>
      <c r="H707" s="10"/>
      <c r="I707" s="10"/>
      <c r="J707" s="10"/>
      <c r="K707" s="10"/>
      <c r="L707" s="10"/>
      <c r="M707" s="10"/>
      <c r="N707" s="10"/>
      <c r="O707" s="10"/>
      <c r="P707" s="21"/>
      <c r="Q707" s="21"/>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row>
    <row r="708" spans="1:40">
      <c r="A708" s="16"/>
      <c r="B708" s="10"/>
      <c r="C708" s="10"/>
      <c r="D708" s="10"/>
      <c r="E708" s="10"/>
      <c r="F708" s="10"/>
      <c r="G708" s="10"/>
      <c r="H708" s="10"/>
      <c r="I708" s="10"/>
      <c r="J708" s="10"/>
      <c r="K708" s="10"/>
      <c r="L708" s="10"/>
      <c r="M708" s="10"/>
      <c r="N708" s="10"/>
      <c r="O708" s="10"/>
      <c r="P708" s="21"/>
      <c r="Q708" s="21"/>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row>
    <row r="709" spans="1:40">
      <c r="A709" s="16"/>
      <c r="B709" s="10"/>
      <c r="C709" s="10"/>
      <c r="D709" s="10"/>
      <c r="E709" s="10"/>
      <c r="F709" s="10"/>
      <c r="G709" s="10"/>
      <c r="H709" s="10"/>
      <c r="I709" s="10"/>
      <c r="J709" s="10"/>
      <c r="K709" s="10"/>
      <c r="L709" s="10"/>
      <c r="M709" s="10"/>
      <c r="N709" s="10"/>
      <c r="O709" s="10"/>
      <c r="P709" s="21"/>
      <c r="Q709" s="21"/>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row>
    <row r="710" spans="1:40">
      <c r="A710" s="16"/>
      <c r="B710" s="10"/>
      <c r="C710" s="10"/>
      <c r="D710" s="10"/>
      <c r="E710" s="10"/>
      <c r="F710" s="10"/>
      <c r="G710" s="10"/>
      <c r="H710" s="10"/>
      <c r="I710" s="10"/>
      <c r="J710" s="10"/>
      <c r="K710" s="10"/>
      <c r="L710" s="10"/>
      <c r="M710" s="10"/>
      <c r="N710" s="10"/>
      <c r="O710" s="10"/>
      <c r="P710" s="21"/>
      <c r="Q710" s="21"/>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row>
    <row r="711" spans="1:40">
      <c r="A711" s="16"/>
      <c r="B711" s="10"/>
      <c r="C711" s="10"/>
      <c r="D711" s="10"/>
      <c r="E711" s="10"/>
      <c r="F711" s="10"/>
      <c r="G711" s="10"/>
      <c r="H711" s="10"/>
      <c r="I711" s="10"/>
      <c r="J711" s="10"/>
      <c r="K711" s="10"/>
      <c r="L711" s="10"/>
      <c r="M711" s="10"/>
      <c r="N711" s="10"/>
      <c r="O711" s="10"/>
      <c r="P711" s="21"/>
      <c r="Q711" s="21"/>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row>
    <row r="712" spans="1:40">
      <c r="A712" s="16"/>
      <c r="B712" s="10"/>
      <c r="C712" s="10"/>
      <c r="D712" s="10"/>
      <c r="E712" s="10"/>
      <c r="F712" s="10"/>
      <c r="G712" s="10"/>
      <c r="H712" s="10"/>
      <c r="I712" s="10"/>
      <c r="J712" s="10"/>
      <c r="K712" s="10"/>
      <c r="L712" s="10"/>
      <c r="M712" s="10"/>
      <c r="N712" s="10"/>
      <c r="O712" s="10"/>
      <c r="P712" s="21"/>
      <c r="Q712" s="21"/>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row>
    <row r="713" spans="1:40">
      <c r="A713" s="16"/>
      <c r="B713" s="10"/>
      <c r="C713" s="10"/>
      <c r="D713" s="10"/>
      <c r="E713" s="10"/>
      <c r="F713" s="10"/>
      <c r="G713" s="10"/>
      <c r="H713" s="10"/>
      <c r="I713" s="10"/>
      <c r="J713" s="10"/>
      <c r="K713" s="10"/>
      <c r="L713" s="10"/>
      <c r="M713" s="10"/>
      <c r="N713" s="10"/>
      <c r="O713" s="10"/>
      <c r="P713" s="21"/>
      <c r="Q713" s="21"/>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row>
    <row r="714" spans="1:40">
      <c r="A714" s="16"/>
      <c r="B714" s="10"/>
      <c r="C714" s="10"/>
      <c r="D714" s="10"/>
      <c r="E714" s="10"/>
      <c r="F714" s="10"/>
      <c r="G714" s="10"/>
      <c r="H714" s="10"/>
      <c r="I714" s="10"/>
      <c r="J714" s="10"/>
      <c r="K714" s="10"/>
      <c r="L714" s="10"/>
      <c r="M714" s="10"/>
      <c r="N714" s="10"/>
      <c r="O714" s="10"/>
      <c r="P714" s="21"/>
      <c r="Q714" s="21"/>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row>
    <row r="715" spans="1:40">
      <c r="A715" s="16"/>
      <c r="B715" s="10"/>
      <c r="C715" s="10"/>
      <c r="D715" s="10"/>
      <c r="E715" s="10"/>
      <c r="F715" s="10"/>
      <c r="G715" s="10"/>
      <c r="H715" s="10"/>
      <c r="I715" s="10"/>
      <c r="J715" s="10"/>
      <c r="K715" s="10"/>
      <c r="L715" s="10"/>
      <c r="M715" s="10"/>
      <c r="N715" s="10"/>
      <c r="O715" s="10"/>
      <c r="P715" s="21"/>
      <c r="Q715" s="21"/>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row>
    <row r="716" spans="1:40">
      <c r="A716" s="16"/>
      <c r="B716" s="10"/>
      <c r="C716" s="10"/>
      <c r="D716" s="10"/>
      <c r="E716" s="10"/>
      <c r="F716" s="10"/>
      <c r="G716" s="10"/>
      <c r="H716" s="10"/>
      <c r="I716" s="10"/>
      <c r="J716" s="10"/>
      <c r="K716" s="10"/>
      <c r="L716" s="10"/>
      <c r="M716" s="10"/>
      <c r="N716" s="10"/>
      <c r="O716" s="10"/>
      <c r="P716" s="21"/>
      <c r="Q716" s="21"/>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row>
    <row r="717" spans="1:40">
      <c r="A717" s="16"/>
      <c r="B717" s="10"/>
      <c r="C717" s="10"/>
      <c r="D717" s="10"/>
      <c r="E717" s="10"/>
      <c r="F717" s="10"/>
      <c r="G717" s="10"/>
      <c r="H717" s="10"/>
      <c r="I717" s="10"/>
      <c r="J717" s="10"/>
      <c r="K717" s="10"/>
      <c r="L717" s="10"/>
      <c r="M717" s="10"/>
      <c r="N717" s="10"/>
      <c r="O717" s="10"/>
      <c r="P717" s="21"/>
      <c r="Q717" s="21"/>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row>
    <row r="718" spans="1:40">
      <c r="A718" s="16"/>
      <c r="B718" s="10"/>
      <c r="C718" s="10"/>
      <c r="D718" s="10"/>
      <c r="E718" s="10"/>
      <c r="F718" s="10"/>
      <c r="G718" s="10"/>
      <c r="H718" s="10"/>
      <c r="I718" s="10"/>
      <c r="J718" s="10"/>
      <c r="K718" s="10"/>
      <c r="L718" s="10"/>
      <c r="M718" s="10"/>
      <c r="N718" s="10"/>
      <c r="O718" s="10"/>
      <c r="P718" s="21"/>
      <c r="Q718" s="21"/>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row>
    <row r="719" spans="1:40">
      <c r="A719" s="16"/>
      <c r="B719" s="10"/>
      <c r="C719" s="10"/>
      <c r="D719" s="10"/>
      <c r="E719" s="10"/>
      <c r="F719" s="10"/>
      <c r="G719" s="10"/>
      <c r="H719" s="10"/>
      <c r="I719" s="10"/>
      <c r="J719" s="10"/>
      <c r="K719" s="10"/>
      <c r="L719" s="10"/>
      <c r="M719" s="10"/>
      <c r="N719" s="10"/>
      <c r="O719" s="10"/>
      <c r="P719" s="21"/>
      <c r="Q719" s="21"/>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row>
    <row r="720" spans="1:40">
      <c r="A720" s="16"/>
      <c r="B720" s="10"/>
      <c r="C720" s="10"/>
      <c r="D720" s="10"/>
      <c r="E720" s="10"/>
      <c r="F720" s="10"/>
      <c r="G720" s="10"/>
      <c r="H720" s="10"/>
      <c r="I720" s="10"/>
      <c r="J720" s="10"/>
      <c r="K720" s="10"/>
      <c r="L720" s="10"/>
      <c r="M720" s="10"/>
      <c r="N720" s="10"/>
      <c r="O720" s="10"/>
      <c r="P720" s="21"/>
      <c r="Q720" s="21"/>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row>
    <row r="721" spans="1:40">
      <c r="A721" s="16"/>
      <c r="B721" s="10"/>
      <c r="C721" s="10"/>
      <c r="D721" s="10"/>
      <c r="E721" s="10"/>
      <c r="F721" s="10"/>
      <c r="G721" s="10"/>
      <c r="H721" s="10"/>
      <c r="I721" s="10"/>
      <c r="J721" s="10"/>
      <c r="K721" s="10"/>
      <c r="L721" s="10"/>
      <c r="M721" s="10"/>
      <c r="N721" s="10"/>
      <c r="O721" s="10"/>
      <c r="P721" s="21"/>
      <c r="Q721" s="21"/>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row>
    <row r="722" spans="1:40">
      <c r="A722" s="16"/>
      <c r="B722" s="10"/>
      <c r="C722" s="10"/>
      <c r="D722" s="10"/>
      <c r="E722" s="10"/>
      <c r="F722" s="10"/>
      <c r="G722" s="10"/>
      <c r="H722" s="10"/>
      <c r="I722" s="10"/>
      <c r="J722" s="10"/>
      <c r="K722" s="10"/>
      <c r="L722" s="10"/>
      <c r="M722" s="10"/>
      <c r="N722" s="10"/>
      <c r="O722" s="10"/>
      <c r="P722" s="21"/>
      <c r="Q722" s="21"/>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row>
    <row r="723" spans="1:40">
      <c r="A723" s="16"/>
      <c r="B723" s="10"/>
      <c r="C723" s="10"/>
      <c r="D723" s="10"/>
      <c r="E723" s="10"/>
      <c r="F723" s="10"/>
      <c r="G723" s="10"/>
      <c r="H723" s="10"/>
      <c r="I723" s="10"/>
      <c r="J723" s="10"/>
      <c r="K723" s="10"/>
      <c r="L723" s="10"/>
      <c r="M723" s="10"/>
      <c r="N723" s="10"/>
      <c r="O723" s="10"/>
      <c r="P723" s="21"/>
      <c r="Q723" s="21"/>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row>
    <row r="724" spans="1:40">
      <c r="A724" s="16"/>
      <c r="B724" s="10"/>
      <c r="C724" s="10"/>
      <c r="D724" s="10"/>
      <c r="E724" s="10"/>
      <c r="F724" s="10"/>
      <c r="G724" s="10"/>
      <c r="H724" s="10"/>
      <c r="I724" s="10"/>
      <c r="J724" s="10"/>
      <c r="K724" s="10"/>
      <c r="L724" s="10"/>
      <c r="M724" s="10"/>
      <c r="N724" s="10"/>
      <c r="O724" s="10"/>
      <c r="P724" s="21"/>
      <c r="Q724" s="21"/>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row>
    <row r="725" spans="1:40">
      <c r="A725" s="16"/>
      <c r="B725" s="10"/>
      <c r="C725" s="10"/>
      <c r="D725" s="10"/>
      <c r="E725" s="10"/>
      <c r="F725" s="10"/>
      <c r="G725" s="10"/>
      <c r="H725" s="10"/>
      <c r="I725" s="10"/>
      <c r="J725" s="10"/>
      <c r="K725" s="10"/>
      <c r="L725" s="10"/>
      <c r="M725" s="10"/>
      <c r="N725" s="10"/>
      <c r="O725" s="10"/>
      <c r="P725" s="21"/>
      <c r="Q725" s="21"/>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row>
    <row r="726" spans="1:40">
      <c r="A726" s="16"/>
      <c r="B726" s="10"/>
      <c r="C726" s="10"/>
      <c r="D726" s="10"/>
      <c r="E726" s="10"/>
      <c r="F726" s="10"/>
      <c r="G726" s="10"/>
      <c r="H726" s="10"/>
      <c r="I726" s="10"/>
      <c r="J726" s="10"/>
      <c r="K726" s="10"/>
      <c r="L726" s="10"/>
      <c r="M726" s="10"/>
      <c r="N726" s="10"/>
      <c r="O726" s="10"/>
      <c r="P726" s="21"/>
      <c r="Q726" s="21"/>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row>
    <row r="727" spans="1:40">
      <c r="A727" s="16"/>
      <c r="B727" s="10"/>
      <c r="C727" s="10"/>
      <c r="D727" s="10"/>
      <c r="E727" s="10"/>
      <c r="F727" s="10"/>
      <c r="G727" s="10"/>
      <c r="H727" s="10"/>
      <c r="I727" s="10"/>
      <c r="J727" s="10"/>
      <c r="K727" s="10"/>
      <c r="L727" s="10"/>
      <c r="M727" s="10"/>
      <c r="N727" s="10"/>
      <c r="O727" s="10"/>
      <c r="P727" s="21"/>
      <c r="Q727" s="21"/>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row>
    <row r="728" spans="1:40">
      <c r="A728" s="16"/>
      <c r="B728" s="10"/>
      <c r="C728" s="10"/>
      <c r="D728" s="10"/>
      <c r="E728" s="10"/>
      <c r="F728" s="10"/>
      <c r="G728" s="10"/>
      <c r="H728" s="10"/>
      <c r="I728" s="10"/>
      <c r="J728" s="10"/>
      <c r="K728" s="10"/>
      <c r="L728" s="10"/>
      <c r="M728" s="10"/>
      <c r="N728" s="10"/>
      <c r="O728" s="10"/>
      <c r="P728" s="21"/>
      <c r="Q728" s="21"/>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row>
    <row r="729" spans="1:40">
      <c r="A729" s="16"/>
      <c r="B729" s="10"/>
      <c r="C729" s="10"/>
      <c r="D729" s="10"/>
      <c r="E729" s="10"/>
      <c r="F729" s="10"/>
      <c r="G729" s="10"/>
      <c r="H729" s="10"/>
      <c r="I729" s="10"/>
      <c r="J729" s="10"/>
      <c r="K729" s="10"/>
      <c r="L729" s="10"/>
      <c r="M729" s="10"/>
      <c r="N729" s="10"/>
      <c r="O729" s="10"/>
      <c r="P729" s="21"/>
      <c r="Q729" s="21"/>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row>
    <row r="730" spans="1:40">
      <c r="A730" s="16"/>
      <c r="B730" s="10"/>
      <c r="C730" s="10"/>
      <c r="D730" s="10"/>
      <c r="E730" s="10"/>
      <c r="F730" s="10"/>
      <c r="G730" s="10"/>
      <c r="H730" s="10"/>
      <c r="I730" s="10"/>
      <c r="J730" s="10"/>
      <c r="K730" s="10"/>
      <c r="L730" s="10"/>
      <c r="M730" s="10"/>
      <c r="N730" s="10"/>
      <c r="O730" s="10"/>
      <c r="P730" s="21"/>
      <c r="Q730" s="21"/>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row>
    <row r="731" spans="1:40">
      <c r="A731" s="16"/>
      <c r="B731" s="10"/>
      <c r="C731" s="10"/>
      <c r="D731" s="10"/>
      <c r="E731" s="10"/>
      <c r="F731" s="10"/>
      <c r="G731" s="10"/>
      <c r="H731" s="10"/>
      <c r="I731" s="10"/>
      <c r="J731" s="10"/>
      <c r="K731" s="10"/>
      <c r="L731" s="10"/>
      <c r="M731" s="10"/>
      <c r="N731" s="10"/>
      <c r="O731" s="10"/>
      <c r="P731" s="21"/>
      <c r="Q731" s="21"/>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row>
    <row r="732" spans="1:40">
      <c r="A732" s="16"/>
      <c r="B732" s="10"/>
      <c r="C732" s="10"/>
      <c r="D732" s="10"/>
      <c r="E732" s="10"/>
      <c r="F732" s="10"/>
      <c r="G732" s="10"/>
      <c r="H732" s="10"/>
      <c r="I732" s="10"/>
      <c r="J732" s="10"/>
      <c r="K732" s="10"/>
      <c r="L732" s="10"/>
      <c r="M732" s="10"/>
      <c r="N732" s="10"/>
      <c r="O732" s="10"/>
      <c r="P732" s="21"/>
      <c r="Q732" s="21"/>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row>
    <row r="733" spans="1:40">
      <c r="A733" s="16"/>
      <c r="B733" s="10"/>
      <c r="C733" s="10"/>
      <c r="D733" s="10"/>
      <c r="E733" s="10"/>
      <c r="F733" s="10"/>
      <c r="G733" s="10"/>
      <c r="H733" s="10"/>
      <c r="I733" s="10"/>
      <c r="J733" s="10"/>
      <c r="K733" s="10"/>
      <c r="L733" s="10"/>
      <c r="M733" s="10"/>
      <c r="N733" s="10"/>
      <c r="O733" s="10"/>
      <c r="P733" s="21"/>
      <c r="Q733" s="21"/>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row>
    <row r="734" spans="1:40">
      <c r="A734" s="16"/>
      <c r="B734" s="10"/>
      <c r="C734" s="10"/>
      <c r="D734" s="10"/>
      <c r="E734" s="10"/>
      <c r="F734" s="10"/>
      <c r="G734" s="10"/>
      <c r="H734" s="10"/>
      <c r="I734" s="10"/>
      <c r="J734" s="10"/>
      <c r="K734" s="10"/>
      <c r="L734" s="10"/>
      <c r="M734" s="10"/>
      <c r="N734" s="10"/>
      <c r="O734" s="10"/>
      <c r="P734" s="21"/>
      <c r="Q734" s="21"/>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row>
    <row r="735" spans="1:40">
      <c r="A735" s="16"/>
      <c r="B735" s="10"/>
      <c r="C735" s="10"/>
      <c r="D735" s="10"/>
      <c r="E735" s="10"/>
      <c r="F735" s="10"/>
      <c r="G735" s="10"/>
      <c r="H735" s="10"/>
      <c r="I735" s="10"/>
      <c r="J735" s="10"/>
      <c r="K735" s="10"/>
      <c r="L735" s="10"/>
      <c r="M735" s="10"/>
      <c r="N735" s="10"/>
      <c r="O735" s="10"/>
      <c r="P735" s="21"/>
      <c r="Q735" s="21"/>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row>
    <row r="736" spans="1:40">
      <c r="A736" s="16"/>
      <c r="B736" s="10"/>
      <c r="C736" s="10"/>
      <c r="D736" s="10"/>
      <c r="E736" s="10"/>
      <c r="F736" s="10"/>
      <c r="G736" s="10"/>
      <c r="H736" s="10"/>
      <c r="I736" s="10"/>
      <c r="J736" s="10"/>
      <c r="K736" s="10"/>
      <c r="L736" s="10"/>
      <c r="M736" s="10"/>
      <c r="N736" s="10"/>
      <c r="O736" s="10"/>
      <c r="P736" s="21"/>
      <c r="Q736" s="21"/>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row>
    <row r="737" spans="1:40">
      <c r="A737" s="16"/>
      <c r="B737" s="10"/>
      <c r="C737" s="10"/>
      <c r="D737" s="10"/>
      <c r="E737" s="10"/>
      <c r="F737" s="10"/>
      <c r="G737" s="10"/>
      <c r="H737" s="10"/>
      <c r="I737" s="10"/>
      <c r="J737" s="10"/>
      <c r="K737" s="10"/>
      <c r="L737" s="10"/>
      <c r="M737" s="10"/>
      <c r="N737" s="10"/>
      <c r="O737" s="10"/>
      <c r="P737" s="21"/>
      <c r="Q737" s="21"/>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row>
    <row r="738" spans="1:40">
      <c r="A738" s="16"/>
      <c r="B738" s="10"/>
      <c r="C738" s="10"/>
      <c r="D738" s="10"/>
      <c r="E738" s="10"/>
      <c r="F738" s="10"/>
      <c r="G738" s="10"/>
      <c r="H738" s="10"/>
      <c r="I738" s="10"/>
      <c r="J738" s="10"/>
      <c r="K738" s="10"/>
      <c r="L738" s="10"/>
      <c r="M738" s="10"/>
      <c r="N738" s="10"/>
      <c r="O738" s="10"/>
      <c r="P738" s="21"/>
      <c r="Q738" s="21"/>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row>
    <row r="739" spans="1:40">
      <c r="A739" s="16"/>
      <c r="B739" s="10"/>
      <c r="C739" s="10"/>
      <c r="D739" s="10"/>
      <c r="E739" s="10"/>
      <c r="F739" s="10"/>
      <c r="G739" s="10"/>
      <c r="H739" s="10"/>
      <c r="I739" s="10"/>
      <c r="J739" s="10"/>
      <c r="K739" s="10"/>
      <c r="L739" s="10"/>
      <c r="M739" s="10"/>
      <c r="N739" s="10"/>
      <c r="O739" s="10"/>
      <c r="P739" s="21"/>
      <c r="Q739" s="21"/>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row>
    <row r="740" spans="1:40">
      <c r="A740" s="16"/>
      <c r="B740" s="10"/>
      <c r="C740" s="10"/>
      <c r="D740" s="10"/>
      <c r="E740" s="10"/>
      <c r="F740" s="10"/>
      <c r="G740" s="10"/>
      <c r="H740" s="10"/>
      <c r="I740" s="10"/>
      <c r="J740" s="10"/>
      <c r="K740" s="10"/>
      <c r="L740" s="10"/>
      <c r="M740" s="10"/>
      <c r="N740" s="10"/>
      <c r="O740" s="10"/>
      <c r="P740" s="21"/>
      <c r="Q740" s="21"/>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row>
    <row r="741" spans="1:40">
      <c r="A741" s="16"/>
      <c r="B741" s="10"/>
      <c r="C741" s="10"/>
      <c r="D741" s="10"/>
      <c r="E741" s="10"/>
      <c r="F741" s="10"/>
      <c r="G741" s="10"/>
      <c r="H741" s="10"/>
      <c r="I741" s="10"/>
      <c r="J741" s="10"/>
      <c r="K741" s="10"/>
      <c r="L741" s="10"/>
      <c r="M741" s="10"/>
      <c r="N741" s="10"/>
      <c r="O741" s="10"/>
      <c r="P741" s="21"/>
      <c r="Q741" s="21"/>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row>
    <row r="742" spans="1:40">
      <c r="A742" s="16"/>
      <c r="B742" s="10"/>
      <c r="C742" s="10"/>
      <c r="D742" s="10"/>
      <c r="E742" s="10"/>
      <c r="F742" s="10"/>
      <c r="G742" s="10"/>
      <c r="H742" s="10"/>
      <c r="I742" s="10"/>
      <c r="J742" s="10"/>
      <c r="K742" s="10"/>
      <c r="L742" s="10"/>
      <c r="M742" s="10"/>
      <c r="N742" s="10"/>
      <c r="O742" s="10"/>
      <c r="P742" s="21"/>
      <c r="Q742" s="21"/>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row>
    <row r="743" spans="1:40">
      <c r="A743" s="16"/>
      <c r="B743" s="10"/>
      <c r="C743" s="10"/>
      <c r="D743" s="10"/>
      <c r="E743" s="10"/>
      <c r="F743" s="10"/>
      <c r="G743" s="10"/>
      <c r="H743" s="10"/>
      <c r="I743" s="10"/>
      <c r="J743" s="10"/>
      <c r="K743" s="10"/>
      <c r="L743" s="10"/>
      <c r="M743" s="10"/>
      <c r="N743" s="10"/>
      <c r="O743" s="10"/>
      <c r="P743" s="21"/>
      <c r="Q743" s="21"/>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row>
    <row r="744" spans="1:40">
      <c r="A744" s="16"/>
      <c r="B744" s="10"/>
      <c r="C744" s="10"/>
      <c r="D744" s="10"/>
      <c r="E744" s="10"/>
      <c r="F744" s="10"/>
      <c r="G744" s="10"/>
      <c r="H744" s="10"/>
      <c r="I744" s="10"/>
      <c r="J744" s="10"/>
      <c r="K744" s="10"/>
      <c r="L744" s="10"/>
      <c r="M744" s="10"/>
      <c r="N744" s="10"/>
      <c r="O744" s="10"/>
      <c r="P744" s="21"/>
      <c r="Q744" s="21"/>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row>
    <row r="745" spans="1:40">
      <c r="A745" s="16"/>
      <c r="B745" s="10"/>
      <c r="C745" s="10"/>
      <c r="D745" s="10"/>
      <c r="E745" s="10"/>
      <c r="F745" s="10"/>
      <c r="G745" s="10"/>
      <c r="H745" s="10"/>
      <c r="I745" s="10"/>
      <c r="J745" s="10"/>
      <c r="K745" s="10"/>
      <c r="L745" s="10"/>
      <c r="M745" s="10"/>
      <c r="N745" s="10"/>
      <c r="O745" s="10"/>
      <c r="P745" s="21"/>
      <c r="Q745" s="21"/>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row>
    <row r="746" spans="1:40">
      <c r="A746" s="16"/>
      <c r="B746" s="10"/>
      <c r="C746" s="10"/>
      <c r="D746" s="10"/>
      <c r="E746" s="10"/>
      <c r="F746" s="10"/>
      <c r="G746" s="10"/>
      <c r="H746" s="10"/>
      <c r="I746" s="10"/>
      <c r="J746" s="10"/>
      <c r="K746" s="10"/>
      <c r="L746" s="10"/>
      <c r="M746" s="10"/>
      <c r="N746" s="10"/>
      <c r="O746" s="10"/>
      <c r="P746" s="21"/>
      <c r="Q746" s="21"/>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row>
    <row r="747" spans="1:40">
      <c r="A747" s="16"/>
      <c r="B747" s="10"/>
      <c r="C747" s="10"/>
      <c r="D747" s="10"/>
      <c r="E747" s="10"/>
      <c r="F747" s="10"/>
      <c r="G747" s="10"/>
      <c r="H747" s="10"/>
      <c r="I747" s="10"/>
      <c r="J747" s="10"/>
      <c r="K747" s="10"/>
      <c r="L747" s="10"/>
      <c r="M747" s="10"/>
      <c r="N747" s="10"/>
      <c r="O747" s="10"/>
      <c r="P747" s="21"/>
      <c r="Q747" s="21"/>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row>
    <row r="748" spans="1:40">
      <c r="A748" s="16"/>
      <c r="B748" s="10"/>
      <c r="C748" s="10"/>
      <c r="D748" s="10"/>
      <c r="E748" s="10"/>
      <c r="F748" s="10"/>
      <c r="G748" s="10"/>
      <c r="H748" s="10"/>
      <c r="I748" s="10"/>
      <c r="J748" s="10"/>
      <c r="K748" s="10"/>
      <c r="L748" s="10"/>
      <c r="M748" s="10"/>
      <c r="N748" s="10"/>
      <c r="O748" s="10"/>
      <c r="P748" s="21"/>
      <c r="Q748" s="21"/>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row>
    <row r="749" spans="1:40">
      <c r="A749" s="16"/>
      <c r="B749" s="10"/>
      <c r="C749" s="10"/>
      <c r="D749" s="10"/>
      <c r="E749" s="10"/>
      <c r="F749" s="10"/>
      <c r="G749" s="10"/>
      <c r="H749" s="10"/>
      <c r="I749" s="10"/>
      <c r="J749" s="10"/>
      <c r="K749" s="10"/>
      <c r="L749" s="10"/>
      <c r="M749" s="10"/>
      <c r="N749" s="10"/>
      <c r="O749" s="10"/>
      <c r="P749" s="21"/>
      <c r="Q749" s="21"/>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row>
    <row r="750" spans="1:40">
      <c r="A750" s="16"/>
      <c r="B750" s="10"/>
      <c r="C750" s="10"/>
      <c r="D750" s="10"/>
      <c r="E750" s="10"/>
      <c r="F750" s="10"/>
      <c r="G750" s="10"/>
      <c r="H750" s="10"/>
      <c r="I750" s="10"/>
      <c r="J750" s="10"/>
      <c r="K750" s="10"/>
      <c r="L750" s="10"/>
      <c r="M750" s="10"/>
      <c r="N750" s="10"/>
      <c r="O750" s="10"/>
      <c r="P750" s="21"/>
      <c r="Q750" s="21"/>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row>
    <row r="751" spans="1:40">
      <c r="A751" s="16"/>
      <c r="B751" s="10"/>
      <c r="C751" s="10"/>
      <c r="D751" s="10"/>
      <c r="E751" s="10"/>
      <c r="F751" s="10"/>
      <c r="G751" s="10"/>
      <c r="H751" s="10"/>
      <c r="I751" s="10"/>
      <c r="J751" s="10"/>
      <c r="K751" s="10"/>
      <c r="L751" s="10"/>
      <c r="M751" s="10"/>
      <c r="N751" s="10"/>
      <c r="O751" s="10"/>
      <c r="P751" s="21"/>
      <c r="Q751" s="21"/>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row>
    <row r="752" spans="1:40">
      <c r="A752" s="16"/>
      <c r="B752" s="10"/>
      <c r="C752" s="10"/>
      <c r="D752" s="10"/>
      <c r="E752" s="10"/>
      <c r="F752" s="10"/>
      <c r="G752" s="10"/>
      <c r="H752" s="10"/>
      <c r="I752" s="10"/>
      <c r="J752" s="10"/>
      <c r="K752" s="10"/>
      <c r="L752" s="10"/>
      <c r="M752" s="10"/>
      <c r="N752" s="10"/>
      <c r="O752" s="10"/>
      <c r="P752" s="21"/>
      <c r="Q752" s="21"/>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row>
    <row r="753" spans="1:40">
      <c r="A753" s="16"/>
      <c r="B753" s="10"/>
      <c r="C753" s="10"/>
      <c r="D753" s="10"/>
      <c r="E753" s="10"/>
      <c r="F753" s="10"/>
      <c r="G753" s="10"/>
      <c r="H753" s="10"/>
      <c r="I753" s="10"/>
      <c r="J753" s="10"/>
      <c r="K753" s="10"/>
      <c r="L753" s="10"/>
      <c r="M753" s="10"/>
      <c r="N753" s="10"/>
      <c r="O753" s="10"/>
      <c r="P753" s="21"/>
      <c r="Q753" s="21"/>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row>
    <row r="754" spans="1:40">
      <c r="A754" s="16"/>
      <c r="B754" s="10"/>
      <c r="C754" s="10"/>
      <c r="D754" s="10"/>
      <c r="E754" s="10"/>
      <c r="F754" s="10"/>
      <c r="G754" s="10"/>
      <c r="H754" s="10"/>
      <c r="I754" s="10"/>
      <c r="J754" s="10"/>
      <c r="K754" s="10"/>
      <c r="L754" s="10"/>
      <c r="M754" s="10"/>
      <c r="N754" s="10"/>
      <c r="O754" s="10"/>
      <c r="P754" s="21"/>
      <c r="Q754" s="21"/>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row>
    <row r="755" spans="1:40">
      <c r="A755" s="16"/>
      <c r="B755" s="10"/>
      <c r="C755" s="10"/>
      <c r="D755" s="10"/>
      <c r="E755" s="10"/>
      <c r="F755" s="10"/>
      <c r="G755" s="10"/>
      <c r="H755" s="10"/>
      <c r="I755" s="10"/>
      <c r="J755" s="10"/>
      <c r="K755" s="10"/>
      <c r="L755" s="10"/>
      <c r="M755" s="10"/>
      <c r="N755" s="10"/>
      <c r="O755" s="10"/>
      <c r="P755" s="21"/>
      <c r="Q755" s="21"/>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row>
    <row r="756" spans="1:40">
      <c r="A756" s="16"/>
      <c r="B756" s="10"/>
      <c r="C756" s="10"/>
      <c r="D756" s="10"/>
      <c r="E756" s="10"/>
      <c r="F756" s="10"/>
      <c r="G756" s="10"/>
      <c r="H756" s="10"/>
      <c r="I756" s="10"/>
      <c r="J756" s="10"/>
      <c r="K756" s="10"/>
      <c r="L756" s="10"/>
      <c r="M756" s="10"/>
      <c r="N756" s="10"/>
      <c r="O756" s="10"/>
      <c r="P756" s="21"/>
      <c r="Q756" s="21"/>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row>
    <row r="757" spans="1:40">
      <c r="A757" s="16"/>
      <c r="B757" s="10"/>
      <c r="C757" s="10"/>
      <c r="D757" s="10"/>
      <c r="E757" s="10"/>
      <c r="F757" s="10"/>
      <c r="G757" s="10"/>
      <c r="H757" s="10"/>
      <c r="I757" s="10"/>
      <c r="J757" s="10"/>
      <c r="K757" s="10"/>
      <c r="L757" s="10"/>
      <c r="M757" s="10"/>
      <c r="N757" s="10"/>
      <c r="O757" s="10"/>
      <c r="P757" s="21"/>
      <c r="Q757" s="21"/>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row>
    <row r="758" spans="1:40">
      <c r="A758" s="16"/>
      <c r="B758" s="10"/>
      <c r="C758" s="10"/>
      <c r="D758" s="10"/>
      <c r="E758" s="10"/>
      <c r="F758" s="10"/>
      <c r="G758" s="10"/>
      <c r="H758" s="10"/>
      <c r="I758" s="10"/>
      <c r="J758" s="10"/>
      <c r="K758" s="10"/>
      <c r="L758" s="10"/>
      <c r="M758" s="10"/>
      <c r="N758" s="10"/>
      <c r="O758" s="10"/>
      <c r="P758" s="21"/>
      <c r="Q758" s="21"/>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row>
    <row r="759" spans="1:40">
      <c r="A759" s="16"/>
      <c r="B759" s="10"/>
      <c r="C759" s="10"/>
      <c r="D759" s="10"/>
      <c r="E759" s="10"/>
      <c r="F759" s="10"/>
      <c r="G759" s="10"/>
      <c r="H759" s="10"/>
      <c r="I759" s="10"/>
      <c r="J759" s="10"/>
      <c r="K759" s="10"/>
      <c r="L759" s="10"/>
      <c r="M759" s="10"/>
      <c r="N759" s="10"/>
      <c r="O759" s="10"/>
      <c r="P759" s="21"/>
      <c r="Q759" s="21"/>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row>
    <row r="760" spans="1:40">
      <c r="A760" s="16"/>
      <c r="B760" s="10"/>
      <c r="C760" s="10"/>
      <c r="D760" s="10"/>
      <c r="E760" s="10"/>
      <c r="F760" s="10"/>
      <c r="G760" s="10"/>
      <c r="H760" s="10"/>
      <c r="I760" s="10"/>
      <c r="J760" s="10"/>
      <c r="K760" s="10"/>
      <c r="L760" s="10"/>
      <c r="M760" s="10"/>
      <c r="N760" s="10"/>
      <c r="O760" s="10"/>
      <c r="P760" s="21"/>
      <c r="Q760" s="21"/>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row>
    <row r="761" spans="1:40">
      <c r="A761" s="16"/>
      <c r="B761" s="10"/>
      <c r="C761" s="10"/>
      <c r="D761" s="10"/>
      <c r="E761" s="10"/>
      <c r="F761" s="10"/>
      <c r="G761" s="10"/>
      <c r="H761" s="10"/>
      <c r="I761" s="10"/>
      <c r="J761" s="10"/>
      <c r="K761" s="10"/>
      <c r="L761" s="10"/>
      <c r="M761" s="10"/>
      <c r="N761" s="10"/>
      <c r="O761" s="10"/>
      <c r="P761" s="21"/>
      <c r="Q761" s="21"/>
      <c r="R761" s="10"/>
      <c r="S761" s="10"/>
      <c r="T761" s="10"/>
      <c r="U761" s="10"/>
      <c r="V761" s="10"/>
      <c r="W761" s="10"/>
      <c r="X761" s="10"/>
      <c r="Y761" s="10"/>
      <c r="Z761" s="10"/>
      <c r="AA761" s="10"/>
      <c r="AB761" s="10"/>
      <c r="AC761" s="10"/>
      <c r="AD761" s="10"/>
      <c r="AE761" s="10"/>
      <c r="AF761" s="10"/>
      <c r="AG761" s="10"/>
      <c r="AH761" s="10"/>
      <c r="AI761" s="10"/>
      <c r="AJ761" s="10"/>
      <c r="AK761" s="10"/>
      <c r="AL761" s="10"/>
      <c r="AM761" s="10"/>
      <c r="AN761" s="10"/>
    </row>
    <row r="762" spans="1:40">
      <c r="A762" s="16"/>
      <c r="B762" s="10"/>
      <c r="C762" s="10"/>
      <c r="D762" s="10"/>
      <c r="E762" s="10"/>
      <c r="F762" s="10"/>
      <c r="G762" s="10"/>
      <c r="H762" s="10"/>
      <c r="I762" s="10"/>
      <c r="J762" s="10"/>
      <c r="K762" s="10"/>
      <c r="L762" s="10"/>
      <c r="M762" s="10"/>
      <c r="N762" s="10"/>
      <c r="O762" s="10"/>
      <c r="P762" s="21"/>
      <c r="Q762" s="21"/>
      <c r="R762" s="10"/>
      <c r="S762" s="10"/>
      <c r="T762" s="10"/>
      <c r="U762" s="10"/>
      <c r="V762" s="10"/>
      <c r="W762" s="10"/>
      <c r="X762" s="10"/>
      <c r="Y762" s="10"/>
      <c r="Z762" s="10"/>
      <c r="AA762" s="10"/>
      <c r="AB762" s="10"/>
      <c r="AC762" s="10"/>
      <c r="AD762" s="10"/>
      <c r="AE762" s="10"/>
      <c r="AF762" s="10"/>
      <c r="AG762" s="10"/>
      <c r="AH762" s="10"/>
      <c r="AI762" s="10"/>
      <c r="AJ762" s="10"/>
      <c r="AK762" s="10"/>
      <c r="AL762" s="10"/>
      <c r="AM762" s="10"/>
      <c r="AN762" s="10"/>
    </row>
    <row r="763" spans="1:40">
      <c r="A763" s="16"/>
      <c r="B763" s="10"/>
      <c r="C763" s="10"/>
      <c r="D763" s="10"/>
      <c r="E763" s="10"/>
      <c r="F763" s="10"/>
      <c r="G763" s="10"/>
      <c r="H763" s="10"/>
      <c r="I763" s="10"/>
      <c r="J763" s="10"/>
      <c r="K763" s="10"/>
      <c r="L763" s="10"/>
      <c r="M763" s="10"/>
      <c r="N763" s="10"/>
      <c r="O763" s="10"/>
      <c r="P763" s="21"/>
      <c r="Q763" s="21"/>
      <c r="R763" s="10"/>
      <c r="S763" s="10"/>
      <c r="T763" s="10"/>
      <c r="U763" s="10"/>
      <c r="V763" s="10"/>
      <c r="W763" s="10"/>
      <c r="X763" s="10"/>
      <c r="Y763" s="10"/>
      <c r="Z763" s="10"/>
      <c r="AA763" s="10"/>
      <c r="AB763" s="10"/>
      <c r="AC763" s="10"/>
      <c r="AD763" s="10"/>
      <c r="AE763" s="10"/>
      <c r="AF763" s="10"/>
      <c r="AG763" s="10"/>
      <c r="AH763" s="10"/>
      <c r="AI763" s="10"/>
      <c r="AJ763" s="10"/>
      <c r="AK763" s="10"/>
      <c r="AL763" s="10"/>
      <c r="AM763" s="10"/>
      <c r="AN763" s="10"/>
    </row>
    <row r="764" spans="1:40">
      <c r="A764" s="16"/>
      <c r="B764" s="10"/>
      <c r="C764" s="10"/>
      <c r="D764" s="10"/>
      <c r="E764" s="10"/>
      <c r="F764" s="10"/>
      <c r="G764" s="10"/>
      <c r="H764" s="10"/>
      <c r="I764" s="10"/>
      <c r="J764" s="10"/>
      <c r="K764" s="10"/>
      <c r="L764" s="10"/>
      <c r="M764" s="10"/>
      <c r="N764" s="10"/>
      <c r="O764" s="10"/>
      <c r="P764" s="21"/>
      <c r="Q764" s="21"/>
      <c r="R764" s="10"/>
      <c r="S764" s="10"/>
      <c r="T764" s="10"/>
      <c r="U764" s="10"/>
      <c r="V764" s="10"/>
      <c r="W764" s="10"/>
      <c r="X764" s="10"/>
      <c r="Y764" s="10"/>
      <c r="Z764" s="10"/>
      <c r="AA764" s="10"/>
      <c r="AB764" s="10"/>
      <c r="AC764" s="10"/>
      <c r="AD764" s="10"/>
      <c r="AE764" s="10"/>
      <c r="AF764" s="10"/>
      <c r="AG764" s="10"/>
      <c r="AH764" s="10"/>
      <c r="AI764" s="10"/>
      <c r="AJ764" s="10"/>
      <c r="AK764" s="10"/>
      <c r="AL764" s="10"/>
      <c r="AM764" s="10"/>
      <c r="AN764" s="10"/>
    </row>
    <row r="765" spans="1:40">
      <c r="A765" s="16"/>
      <c r="B765" s="10"/>
      <c r="C765" s="10"/>
      <c r="D765" s="10"/>
      <c r="E765" s="10"/>
      <c r="F765" s="10"/>
      <c r="G765" s="10"/>
      <c r="H765" s="10"/>
      <c r="I765" s="10"/>
      <c r="J765" s="10"/>
      <c r="K765" s="10"/>
      <c r="L765" s="10"/>
      <c r="M765" s="10"/>
      <c r="N765" s="10"/>
      <c r="O765" s="10"/>
      <c r="P765" s="21"/>
      <c r="Q765" s="21"/>
      <c r="R765" s="10"/>
      <c r="S765" s="10"/>
      <c r="T765" s="10"/>
      <c r="U765" s="10"/>
      <c r="V765" s="10"/>
      <c r="W765" s="10"/>
      <c r="X765" s="10"/>
      <c r="Y765" s="10"/>
      <c r="Z765" s="10"/>
      <c r="AA765" s="10"/>
      <c r="AB765" s="10"/>
      <c r="AC765" s="10"/>
      <c r="AD765" s="10"/>
      <c r="AE765" s="10"/>
      <c r="AF765" s="10"/>
      <c r="AG765" s="10"/>
      <c r="AH765" s="10"/>
      <c r="AI765" s="10"/>
      <c r="AJ765" s="10"/>
      <c r="AK765" s="10"/>
      <c r="AL765" s="10"/>
      <c r="AM765" s="10"/>
      <c r="AN765" s="10"/>
    </row>
    <row r="766" spans="1:40">
      <c r="A766" s="16"/>
      <c r="B766" s="10"/>
      <c r="C766" s="10"/>
      <c r="D766" s="10"/>
      <c r="E766" s="10"/>
      <c r="F766" s="10"/>
      <c r="G766" s="10"/>
      <c r="H766" s="10"/>
      <c r="I766" s="10"/>
      <c r="J766" s="10"/>
      <c r="K766" s="10"/>
      <c r="L766" s="10"/>
      <c r="M766" s="10"/>
      <c r="N766" s="10"/>
      <c r="O766" s="10"/>
      <c r="P766" s="21"/>
      <c r="Q766" s="21"/>
      <c r="R766" s="10"/>
      <c r="S766" s="10"/>
      <c r="T766" s="10"/>
      <c r="U766" s="10"/>
      <c r="V766" s="10"/>
      <c r="W766" s="10"/>
      <c r="X766" s="10"/>
      <c r="Y766" s="10"/>
      <c r="Z766" s="10"/>
      <c r="AA766" s="10"/>
      <c r="AB766" s="10"/>
      <c r="AC766" s="10"/>
      <c r="AD766" s="10"/>
      <c r="AE766" s="10"/>
      <c r="AF766" s="10"/>
      <c r="AG766" s="10"/>
      <c r="AH766" s="10"/>
      <c r="AI766" s="10"/>
      <c r="AJ766" s="10"/>
      <c r="AK766" s="10"/>
      <c r="AL766" s="10"/>
      <c r="AM766" s="10"/>
      <c r="AN766" s="10"/>
    </row>
    <row r="767" spans="1:40">
      <c r="A767" s="16"/>
      <c r="B767" s="10"/>
      <c r="C767" s="10"/>
      <c r="D767" s="10"/>
      <c r="E767" s="10"/>
      <c r="F767" s="10"/>
      <c r="G767" s="10"/>
      <c r="H767" s="10"/>
      <c r="I767" s="10"/>
      <c r="J767" s="10"/>
      <c r="K767" s="10"/>
      <c r="L767" s="10"/>
      <c r="M767" s="10"/>
      <c r="N767" s="10"/>
      <c r="O767" s="10"/>
      <c r="P767" s="21"/>
      <c r="Q767" s="21"/>
      <c r="R767" s="10"/>
      <c r="S767" s="10"/>
      <c r="T767" s="10"/>
      <c r="U767" s="10"/>
      <c r="V767" s="10"/>
      <c r="W767" s="10"/>
      <c r="X767" s="10"/>
      <c r="Y767" s="10"/>
      <c r="Z767" s="10"/>
      <c r="AA767" s="10"/>
      <c r="AB767" s="10"/>
      <c r="AC767" s="10"/>
      <c r="AD767" s="10"/>
      <c r="AE767" s="10"/>
      <c r="AF767" s="10"/>
      <c r="AG767" s="10"/>
      <c r="AH767" s="10"/>
      <c r="AI767" s="10"/>
      <c r="AJ767" s="10"/>
      <c r="AK767" s="10"/>
      <c r="AL767" s="10"/>
      <c r="AM767" s="10"/>
      <c r="AN767" s="10"/>
    </row>
    <row r="768" spans="1:40">
      <c r="A768" s="16"/>
      <c r="B768" s="10"/>
      <c r="C768" s="10"/>
      <c r="D768" s="10"/>
      <c r="E768" s="10"/>
      <c r="F768" s="10"/>
      <c r="G768" s="10"/>
      <c r="H768" s="10"/>
      <c r="I768" s="10"/>
      <c r="J768" s="10"/>
      <c r="K768" s="10"/>
      <c r="L768" s="10"/>
      <c r="M768" s="10"/>
      <c r="N768" s="10"/>
      <c r="O768" s="10"/>
      <c r="P768" s="21"/>
      <c r="Q768" s="21"/>
      <c r="R768" s="10"/>
      <c r="S768" s="10"/>
      <c r="T768" s="10"/>
      <c r="U768" s="10"/>
      <c r="V768" s="10"/>
      <c r="W768" s="10"/>
      <c r="X768" s="10"/>
      <c r="Y768" s="10"/>
      <c r="Z768" s="10"/>
      <c r="AA768" s="10"/>
      <c r="AB768" s="10"/>
      <c r="AC768" s="10"/>
      <c r="AD768" s="10"/>
      <c r="AE768" s="10"/>
      <c r="AF768" s="10"/>
      <c r="AG768" s="10"/>
      <c r="AH768" s="10"/>
      <c r="AI768" s="10"/>
      <c r="AJ768" s="10"/>
      <c r="AK768" s="10"/>
      <c r="AL768" s="10"/>
      <c r="AM768" s="10"/>
      <c r="AN768" s="10"/>
    </row>
    <row r="769" spans="1:40">
      <c r="A769" s="16"/>
      <c r="B769" s="10"/>
      <c r="C769" s="10"/>
      <c r="D769" s="10"/>
      <c r="E769" s="10"/>
      <c r="F769" s="10"/>
      <c r="G769" s="10"/>
      <c r="H769" s="10"/>
      <c r="I769" s="10"/>
      <c r="J769" s="10"/>
      <c r="K769" s="10"/>
      <c r="L769" s="10"/>
      <c r="M769" s="10"/>
      <c r="N769" s="10"/>
      <c r="O769" s="10"/>
      <c r="P769" s="21"/>
      <c r="Q769" s="21"/>
      <c r="R769" s="10"/>
      <c r="S769" s="10"/>
      <c r="T769" s="10"/>
      <c r="U769" s="10"/>
      <c r="V769" s="10"/>
      <c r="W769" s="10"/>
      <c r="X769" s="10"/>
      <c r="Y769" s="10"/>
      <c r="Z769" s="10"/>
      <c r="AA769" s="10"/>
      <c r="AB769" s="10"/>
      <c r="AC769" s="10"/>
      <c r="AD769" s="10"/>
      <c r="AE769" s="10"/>
      <c r="AF769" s="10"/>
      <c r="AG769" s="10"/>
      <c r="AH769" s="10"/>
      <c r="AI769" s="10"/>
      <c r="AJ769" s="10"/>
      <c r="AK769" s="10"/>
      <c r="AL769" s="10"/>
      <c r="AM769" s="10"/>
      <c r="AN769" s="10"/>
    </row>
    <row r="770" spans="1:40">
      <c r="A770" s="16"/>
      <c r="B770" s="10"/>
      <c r="C770" s="10"/>
      <c r="D770" s="10"/>
      <c r="E770" s="10"/>
      <c r="F770" s="10"/>
      <c r="G770" s="10"/>
      <c r="H770" s="10"/>
      <c r="I770" s="10"/>
      <c r="J770" s="10"/>
      <c r="K770" s="10"/>
      <c r="L770" s="10"/>
      <c r="M770" s="10"/>
      <c r="N770" s="10"/>
      <c r="O770" s="10"/>
      <c r="P770" s="21"/>
      <c r="Q770" s="21"/>
      <c r="R770" s="10"/>
      <c r="S770" s="10"/>
      <c r="T770" s="10"/>
      <c r="U770" s="10"/>
      <c r="V770" s="10"/>
      <c r="W770" s="10"/>
      <c r="X770" s="10"/>
      <c r="Y770" s="10"/>
      <c r="Z770" s="10"/>
      <c r="AA770" s="10"/>
      <c r="AB770" s="10"/>
      <c r="AC770" s="10"/>
      <c r="AD770" s="10"/>
      <c r="AE770" s="10"/>
      <c r="AF770" s="10"/>
      <c r="AG770" s="10"/>
      <c r="AH770" s="10"/>
      <c r="AI770" s="10"/>
      <c r="AJ770" s="10"/>
      <c r="AK770" s="10"/>
      <c r="AL770" s="10"/>
      <c r="AM770" s="10"/>
      <c r="AN770" s="10"/>
    </row>
    <row r="771" spans="1:40">
      <c r="A771" s="16"/>
      <c r="B771" s="10"/>
      <c r="C771" s="10"/>
      <c r="D771" s="10"/>
      <c r="E771" s="10"/>
      <c r="F771" s="10"/>
      <c r="G771" s="10"/>
      <c r="H771" s="10"/>
      <c r="I771" s="10"/>
      <c r="J771" s="10"/>
      <c r="K771" s="10"/>
      <c r="L771" s="10"/>
      <c r="M771" s="10"/>
      <c r="N771" s="10"/>
      <c r="O771" s="10"/>
      <c r="P771" s="21"/>
      <c r="Q771" s="21"/>
      <c r="R771" s="10"/>
      <c r="S771" s="10"/>
      <c r="T771" s="10"/>
      <c r="U771" s="10"/>
      <c r="V771" s="10"/>
      <c r="W771" s="10"/>
      <c r="X771" s="10"/>
      <c r="Y771" s="10"/>
      <c r="Z771" s="10"/>
      <c r="AA771" s="10"/>
      <c r="AB771" s="10"/>
      <c r="AC771" s="10"/>
      <c r="AD771" s="10"/>
      <c r="AE771" s="10"/>
      <c r="AF771" s="10"/>
      <c r="AG771" s="10"/>
      <c r="AH771" s="10"/>
      <c r="AI771" s="10"/>
      <c r="AJ771" s="10"/>
      <c r="AK771" s="10"/>
      <c r="AL771" s="10"/>
      <c r="AM771" s="10"/>
      <c r="AN771" s="10"/>
    </row>
    <row r="772" spans="1:40">
      <c r="A772" s="16"/>
      <c r="B772" s="10"/>
      <c r="C772" s="10"/>
      <c r="D772" s="10"/>
      <c r="E772" s="10"/>
      <c r="F772" s="10"/>
      <c r="G772" s="10"/>
      <c r="H772" s="10"/>
      <c r="I772" s="10"/>
      <c r="J772" s="10"/>
      <c r="K772" s="10"/>
      <c r="L772" s="10"/>
      <c r="M772" s="10"/>
      <c r="N772" s="10"/>
      <c r="O772" s="10"/>
      <c r="P772" s="21"/>
      <c r="Q772" s="21"/>
      <c r="R772" s="10"/>
      <c r="S772" s="10"/>
      <c r="T772" s="10"/>
      <c r="U772" s="10"/>
      <c r="V772" s="10"/>
      <c r="W772" s="10"/>
      <c r="X772" s="10"/>
      <c r="Y772" s="10"/>
      <c r="Z772" s="10"/>
      <c r="AA772" s="10"/>
      <c r="AB772" s="10"/>
      <c r="AC772" s="10"/>
      <c r="AD772" s="10"/>
      <c r="AE772" s="10"/>
      <c r="AF772" s="10"/>
      <c r="AG772" s="10"/>
      <c r="AH772" s="10"/>
      <c r="AI772" s="10"/>
      <c r="AJ772" s="10"/>
      <c r="AK772" s="10"/>
      <c r="AL772" s="10"/>
      <c r="AM772" s="10"/>
      <c r="AN772" s="10"/>
    </row>
    <row r="773" spans="1:40">
      <c r="A773" s="16"/>
      <c r="B773" s="10"/>
      <c r="C773" s="10"/>
      <c r="D773" s="10"/>
      <c r="E773" s="10"/>
      <c r="F773" s="10"/>
      <c r="G773" s="10"/>
      <c r="H773" s="10"/>
      <c r="I773" s="10"/>
      <c r="J773" s="10"/>
      <c r="K773" s="10"/>
      <c r="L773" s="10"/>
      <c r="M773" s="10"/>
      <c r="N773" s="10"/>
      <c r="O773" s="10"/>
      <c r="P773" s="21"/>
      <c r="Q773" s="21"/>
      <c r="R773" s="10"/>
      <c r="S773" s="10"/>
      <c r="T773" s="10"/>
      <c r="U773" s="10"/>
      <c r="V773" s="10"/>
      <c r="W773" s="10"/>
      <c r="X773" s="10"/>
      <c r="Y773" s="10"/>
      <c r="Z773" s="10"/>
      <c r="AA773" s="10"/>
      <c r="AB773" s="10"/>
      <c r="AC773" s="10"/>
      <c r="AD773" s="10"/>
      <c r="AE773" s="10"/>
      <c r="AF773" s="10"/>
      <c r="AG773" s="10"/>
      <c r="AH773" s="10"/>
      <c r="AI773" s="10"/>
      <c r="AJ773" s="10"/>
      <c r="AK773" s="10"/>
      <c r="AL773" s="10"/>
      <c r="AM773" s="10"/>
      <c r="AN773" s="10"/>
    </row>
    <row r="774" spans="1:40">
      <c r="A774" s="16"/>
      <c r="B774" s="10"/>
      <c r="C774" s="10"/>
      <c r="D774" s="10"/>
      <c r="E774" s="10"/>
      <c r="F774" s="10"/>
      <c r="G774" s="10"/>
      <c r="H774" s="10"/>
      <c r="I774" s="10"/>
      <c r="J774" s="10"/>
      <c r="K774" s="10"/>
      <c r="L774" s="10"/>
      <c r="M774" s="10"/>
      <c r="N774" s="10"/>
      <c r="O774" s="10"/>
      <c r="P774" s="21"/>
      <c r="Q774" s="21"/>
      <c r="R774" s="10"/>
      <c r="S774" s="10"/>
      <c r="T774" s="10"/>
      <c r="U774" s="10"/>
      <c r="V774" s="10"/>
      <c r="W774" s="10"/>
      <c r="X774" s="10"/>
      <c r="Y774" s="10"/>
      <c r="Z774" s="10"/>
      <c r="AA774" s="10"/>
      <c r="AB774" s="10"/>
      <c r="AC774" s="10"/>
      <c r="AD774" s="10"/>
      <c r="AE774" s="10"/>
      <c r="AF774" s="10"/>
      <c r="AG774" s="10"/>
      <c r="AH774" s="10"/>
      <c r="AI774" s="10"/>
      <c r="AJ774" s="10"/>
      <c r="AK774" s="10"/>
      <c r="AL774" s="10"/>
      <c r="AM774" s="10"/>
      <c r="AN774" s="10"/>
    </row>
    <row r="775" spans="1:40">
      <c r="A775" s="16"/>
      <c r="B775" s="10"/>
      <c r="C775" s="10"/>
      <c r="D775" s="10"/>
      <c r="E775" s="10"/>
      <c r="F775" s="10"/>
      <c r="G775" s="10"/>
      <c r="H775" s="10"/>
      <c r="I775" s="10"/>
      <c r="J775" s="10"/>
      <c r="K775" s="10"/>
      <c r="L775" s="10"/>
      <c r="M775" s="10"/>
      <c r="N775" s="10"/>
      <c r="O775" s="10"/>
      <c r="P775" s="21"/>
      <c r="Q775" s="21"/>
      <c r="R775" s="10"/>
      <c r="S775" s="10"/>
      <c r="T775" s="10"/>
      <c r="U775" s="10"/>
      <c r="V775" s="10"/>
      <c r="W775" s="10"/>
      <c r="X775" s="10"/>
      <c r="Y775" s="10"/>
      <c r="Z775" s="10"/>
      <c r="AA775" s="10"/>
      <c r="AB775" s="10"/>
      <c r="AC775" s="10"/>
      <c r="AD775" s="10"/>
      <c r="AE775" s="10"/>
      <c r="AF775" s="10"/>
      <c r="AG775" s="10"/>
      <c r="AH775" s="10"/>
      <c r="AI775" s="10"/>
      <c r="AJ775" s="10"/>
      <c r="AK775" s="10"/>
      <c r="AL775" s="10"/>
      <c r="AM775" s="10"/>
      <c r="AN775" s="10"/>
    </row>
    <row r="776" spans="1:40">
      <c r="A776" s="16"/>
      <c r="B776" s="10"/>
      <c r="C776" s="10"/>
      <c r="D776" s="10"/>
      <c r="E776" s="10"/>
      <c r="F776" s="10"/>
      <c r="G776" s="10"/>
      <c r="H776" s="10"/>
      <c r="I776" s="10"/>
      <c r="J776" s="10"/>
      <c r="K776" s="10"/>
      <c r="L776" s="10"/>
      <c r="M776" s="10"/>
      <c r="N776" s="10"/>
      <c r="O776" s="10"/>
      <c r="P776" s="21"/>
      <c r="Q776" s="21"/>
      <c r="R776" s="10"/>
      <c r="S776" s="10"/>
      <c r="T776" s="10"/>
      <c r="U776" s="10"/>
      <c r="V776" s="10"/>
      <c r="W776" s="10"/>
      <c r="X776" s="10"/>
      <c r="Y776" s="10"/>
      <c r="Z776" s="10"/>
      <c r="AA776" s="10"/>
      <c r="AB776" s="10"/>
      <c r="AC776" s="10"/>
      <c r="AD776" s="10"/>
      <c r="AE776" s="10"/>
      <c r="AF776" s="10"/>
      <c r="AG776" s="10"/>
      <c r="AH776" s="10"/>
      <c r="AI776" s="10"/>
      <c r="AJ776" s="10"/>
      <c r="AK776" s="10"/>
      <c r="AL776" s="10"/>
      <c r="AM776" s="10"/>
      <c r="AN776" s="10"/>
    </row>
    <row r="777" spans="1:40">
      <c r="A777" s="16"/>
      <c r="B777" s="10"/>
      <c r="C777" s="10"/>
      <c r="D777" s="10"/>
      <c r="E777" s="10"/>
      <c r="F777" s="10"/>
      <c r="G777" s="10"/>
      <c r="H777" s="10"/>
      <c r="I777" s="10"/>
      <c r="J777" s="10"/>
      <c r="K777" s="10"/>
      <c r="L777" s="10"/>
      <c r="M777" s="10"/>
      <c r="N777" s="10"/>
      <c r="O777" s="10"/>
      <c r="P777" s="21"/>
      <c r="Q777" s="21"/>
      <c r="R777" s="10"/>
      <c r="S777" s="10"/>
      <c r="T777" s="10"/>
      <c r="U777" s="10"/>
      <c r="V777" s="10"/>
      <c r="W777" s="10"/>
      <c r="X777" s="10"/>
      <c r="Y777" s="10"/>
      <c r="Z777" s="10"/>
      <c r="AA777" s="10"/>
      <c r="AB777" s="10"/>
      <c r="AC777" s="10"/>
      <c r="AD777" s="10"/>
      <c r="AE777" s="10"/>
      <c r="AF777" s="10"/>
      <c r="AG777" s="10"/>
      <c r="AH777" s="10"/>
      <c r="AI777" s="10"/>
      <c r="AJ777" s="10"/>
      <c r="AK777" s="10"/>
      <c r="AL777" s="10"/>
      <c r="AM777" s="10"/>
      <c r="AN777" s="10"/>
    </row>
    <row r="778" spans="1:40">
      <c r="A778" s="16"/>
      <c r="B778" s="10"/>
      <c r="C778" s="10"/>
      <c r="D778" s="10"/>
      <c r="E778" s="10"/>
      <c r="F778" s="10"/>
      <c r="G778" s="10"/>
      <c r="H778" s="10"/>
      <c r="I778" s="10"/>
      <c r="J778" s="10"/>
      <c r="K778" s="10"/>
      <c r="L778" s="10"/>
      <c r="M778" s="10"/>
      <c r="N778" s="10"/>
      <c r="O778" s="10"/>
      <c r="P778" s="21"/>
      <c r="Q778" s="21"/>
      <c r="R778" s="10"/>
      <c r="S778" s="10"/>
      <c r="T778" s="10"/>
      <c r="U778" s="10"/>
      <c r="V778" s="10"/>
      <c r="W778" s="10"/>
      <c r="X778" s="10"/>
      <c r="Y778" s="10"/>
      <c r="Z778" s="10"/>
      <c r="AA778" s="10"/>
      <c r="AB778" s="10"/>
      <c r="AC778" s="10"/>
      <c r="AD778" s="10"/>
      <c r="AE778" s="10"/>
      <c r="AF778" s="10"/>
      <c r="AG778" s="10"/>
      <c r="AH778" s="10"/>
      <c r="AI778" s="10"/>
      <c r="AJ778" s="10"/>
      <c r="AK778" s="10"/>
      <c r="AL778" s="10"/>
      <c r="AM778" s="10"/>
      <c r="AN778" s="10"/>
    </row>
    <row r="779" spans="1:40">
      <c r="A779" s="16"/>
      <c r="B779" s="10"/>
      <c r="C779" s="10"/>
      <c r="D779" s="10"/>
      <c r="E779" s="10"/>
      <c r="F779" s="10"/>
      <c r="G779" s="10"/>
      <c r="H779" s="10"/>
      <c r="I779" s="10"/>
      <c r="J779" s="10"/>
      <c r="K779" s="10"/>
      <c r="L779" s="10"/>
      <c r="M779" s="10"/>
      <c r="N779" s="10"/>
      <c r="O779" s="10"/>
      <c r="P779" s="21"/>
      <c r="Q779" s="21"/>
      <c r="R779" s="10"/>
      <c r="S779" s="10"/>
      <c r="T779" s="10"/>
      <c r="U779" s="10"/>
      <c r="V779" s="10"/>
      <c r="W779" s="10"/>
      <c r="X779" s="10"/>
      <c r="Y779" s="10"/>
      <c r="Z779" s="10"/>
      <c r="AA779" s="10"/>
      <c r="AB779" s="10"/>
      <c r="AC779" s="10"/>
      <c r="AD779" s="10"/>
      <c r="AE779" s="10"/>
      <c r="AF779" s="10"/>
      <c r="AG779" s="10"/>
      <c r="AH779" s="10"/>
      <c r="AI779" s="10"/>
      <c r="AJ779" s="10"/>
      <c r="AK779" s="10"/>
      <c r="AL779" s="10"/>
      <c r="AM779" s="10"/>
      <c r="AN779" s="10"/>
    </row>
    <row r="780" spans="1:40">
      <c r="A780" s="16"/>
      <c r="B780" s="10"/>
      <c r="C780" s="10"/>
      <c r="D780" s="10"/>
      <c r="E780" s="10"/>
      <c r="F780" s="10"/>
      <c r="G780" s="10"/>
      <c r="H780" s="10"/>
      <c r="I780" s="10"/>
      <c r="J780" s="10"/>
      <c r="K780" s="10"/>
      <c r="L780" s="10"/>
      <c r="M780" s="10"/>
      <c r="N780" s="10"/>
      <c r="O780" s="10"/>
      <c r="P780" s="21"/>
      <c r="Q780" s="21"/>
      <c r="R780" s="10"/>
      <c r="S780" s="10"/>
      <c r="T780" s="10"/>
      <c r="U780" s="10"/>
      <c r="V780" s="10"/>
      <c r="W780" s="10"/>
      <c r="X780" s="10"/>
      <c r="Y780" s="10"/>
      <c r="Z780" s="10"/>
      <c r="AA780" s="10"/>
      <c r="AB780" s="10"/>
      <c r="AC780" s="10"/>
      <c r="AD780" s="10"/>
      <c r="AE780" s="10"/>
      <c r="AF780" s="10"/>
      <c r="AG780" s="10"/>
      <c r="AH780" s="10"/>
      <c r="AI780" s="10"/>
      <c r="AJ780" s="10"/>
      <c r="AK780" s="10"/>
      <c r="AL780" s="10"/>
      <c r="AM780" s="10"/>
      <c r="AN780" s="10"/>
    </row>
    <row r="781" spans="1:40">
      <c r="A781" s="16"/>
      <c r="B781" s="10"/>
      <c r="C781" s="10"/>
      <c r="D781" s="10"/>
      <c r="E781" s="10"/>
      <c r="F781" s="10"/>
      <c r="G781" s="10"/>
      <c r="H781" s="10"/>
      <c r="I781" s="10"/>
      <c r="J781" s="10"/>
      <c r="K781" s="10"/>
      <c r="L781" s="10"/>
      <c r="M781" s="10"/>
      <c r="N781" s="10"/>
      <c r="O781" s="10"/>
      <c r="P781" s="21"/>
      <c r="Q781" s="21"/>
      <c r="R781" s="10"/>
      <c r="S781" s="10"/>
      <c r="T781" s="10"/>
      <c r="U781" s="10"/>
      <c r="V781" s="10"/>
      <c r="W781" s="10"/>
      <c r="X781" s="10"/>
      <c r="Y781" s="10"/>
      <c r="Z781" s="10"/>
      <c r="AA781" s="10"/>
      <c r="AB781" s="10"/>
      <c r="AC781" s="10"/>
      <c r="AD781" s="10"/>
      <c r="AE781" s="10"/>
      <c r="AF781" s="10"/>
      <c r="AG781" s="10"/>
      <c r="AH781" s="10"/>
      <c r="AI781" s="10"/>
      <c r="AJ781" s="10"/>
      <c r="AK781" s="10"/>
      <c r="AL781" s="10"/>
      <c r="AM781" s="10"/>
      <c r="AN781" s="10"/>
    </row>
    <row r="782" spans="1:40">
      <c r="A782" s="16"/>
      <c r="B782" s="10"/>
      <c r="C782" s="10"/>
      <c r="D782" s="10"/>
      <c r="E782" s="10"/>
      <c r="F782" s="10"/>
      <c r="G782" s="10"/>
      <c r="H782" s="10"/>
      <c r="I782" s="10"/>
      <c r="J782" s="10"/>
      <c r="K782" s="10"/>
      <c r="L782" s="10"/>
      <c r="M782" s="10"/>
      <c r="N782" s="10"/>
      <c r="O782" s="10"/>
      <c r="P782" s="21"/>
      <c r="Q782" s="21"/>
      <c r="R782" s="10"/>
      <c r="S782" s="10"/>
      <c r="T782" s="10"/>
      <c r="U782" s="10"/>
      <c r="V782" s="10"/>
      <c r="W782" s="10"/>
      <c r="X782" s="10"/>
      <c r="Y782" s="10"/>
      <c r="Z782" s="10"/>
      <c r="AA782" s="10"/>
      <c r="AB782" s="10"/>
      <c r="AC782" s="10"/>
      <c r="AD782" s="10"/>
      <c r="AE782" s="10"/>
      <c r="AF782" s="10"/>
      <c r="AG782" s="10"/>
      <c r="AH782" s="10"/>
      <c r="AI782" s="10"/>
      <c r="AJ782" s="10"/>
      <c r="AK782" s="10"/>
      <c r="AL782" s="10"/>
      <c r="AM782" s="10"/>
      <c r="AN782" s="10"/>
    </row>
    <row r="783" spans="1:40">
      <c r="A783" s="16"/>
      <c r="B783" s="10"/>
      <c r="C783" s="10"/>
      <c r="D783" s="10"/>
      <c r="E783" s="10"/>
      <c r="F783" s="10"/>
      <c r="G783" s="10"/>
      <c r="H783" s="10"/>
      <c r="I783" s="10"/>
      <c r="J783" s="10"/>
      <c r="K783" s="10"/>
      <c r="L783" s="10"/>
      <c r="M783" s="10"/>
      <c r="N783" s="10"/>
      <c r="O783" s="10"/>
      <c r="P783" s="21"/>
      <c r="Q783" s="21"/>
      <c r="R783" s="10"/>
      <c r="S783" s="10"/>
      <c r="T783" s="10"/>
      <c r="U783" s="10"/>
      <c r="V783" s="10"/>
      <c r="W783" s="10"/>
      <c r="X783" s="10"/>
      <c r="Y783" s="10"/>
      <c r="Z783" s="10"/>
      <c r="AA783" s="10"/>
      <c r="AB783" s="10"/>
      <c r="AC783" s="10"/>
      <c r="AD783" s="10"/>
      <c r="AE783" s="10"/>
      <c r="AF783" s="10"/>
      <c r="AG783" s="10"/>
      <c r="AH783" s="10"/>
      <c r="AI783" s="10"/>
      <c r="AJ783" s="10"/>
      <c r="AK783" s="10"/>
      <c r="AL783" s="10"/>
      <c r="AM783" s="10"/>
      <c r="AN783" s="10"/>
    </row>
    <row r="784" spans="1:40">
      <c r="A784" s="16"/>
      <c r="B784" s="10"/>
      <c r="C784" s="10"/>
      <c r="D784" s="10"/>
      <c r="E784" s="10"/>
      <c r="F784" s="10"/>
      <c r="G784" s="10"/>
      <c r="H784" s="10"/>
      <c r="I784" s="10"/>
      <c r="J784" s="10"/>
      <c r="K784" s="10"/>
      <c r="L784" s="10"/>
      <c r="M784" s="10"/>
      <c r="N784" s="10"/>
      <c r="O784" s="10"/>
      <c r="P784" s="21"/>
      <c r="Q784" s="21"/>
      <c r="R784" s="10"/>
      <c r="S784" s="10"/>
      <c r="T784" s="10"/>
      <c r="U784" s="10"/>
      <c r="V784" s="10"/>
      <c r="W784" s="10"/>
      <c r="X784" s="10"/>
      <c r="Y784" s="10"/>
      <c r="Z784" s="10"/>
      <c r="AA784" s="10"/>
      <c r="AB784" s="10"/>
      <c r="AC784" s="10"/>
      <c r="AD784" s="10"/>
      <c r="AE784" s="10"/>
      <c r="AF784" s="10"/>
      <c r="AG784" s="10"/>
      <c r="AH784" s="10"/>
      <c r="AI784" s="10"/>
      <c r="AJ784" s="10"/>
      <c r="AK784" s="10"/>
      <c r="AL784" s="10"/>
      <c r="AM784" s="10"/>
      <c r="AN784" s="10"/>
    </row>
    <row r="785" spans="1:40">
      <c r="A785" s="16"/>
      <c r="B785" s="10"/>
      <c r="C785" s="10"/>
      <c r="D785" s="10"/>
      <c r="E785" s="10"/>
      <c r="F785" s="10"/>
      <c r="G785" s="10"/>
      <c r="H785" s="10"/>
      <c r="I785" s="10"/>
      <c r="J785" s="10"/>
      <c r="K785" s="10"/>
      <c r="L785" s="10"/>
      <c r="M785" s="10"/>
      <c r="N785" s="10"/>
      <c r="O785" s="10"/>
      <c r="P785" s="21"/>
      <c r="Q785" s="21"/>
      <c r="R785" s="10"/>
      <c r="S785" s="10"/>
      <c r="T785" s="10"/>
      <c r="U785" s="10"/>
      <c r="V785" s="10"/>
      <c r="W785" s="10"/>
      <c r="X785" s="10"/>
      <c r="Y785" s="10"/>
      <c r="Z785" s="10"/>
      <c r="AA785" s="10"/>
      <c r="AB785" s="10"/>
      <c r="AC785" s="10"/>
      <c r="AD785" s="10"/>
      <c r="AE785" s="10"/>
      <c r="AF785" s="10"/>
      <c r="AG785" s="10"/>
      <c r="AH785" s="10"/>
      <c r="AI785" s="10"/>
      <c r="AJ785" s="10"/>
      <c r="AK785" s="10"/>
      <c r="AL785" s="10"/>
      <c r="AM785" s="10"/>
      <c r="AN785" s="10"/>
    </row>
    <row r="786" spans="1:40">
      <c r="A786" s="16"/>
      <c r="B786" s="10"/>
      <c r="C786" s="10"/>
      <c r="D786" s="10"/>
      <c r="E786" s="10"/>
      <c r="F786" s="10"/>
      <c r="G786" s="10"/>
      <c r="H786" s="10"/>
      <c r="I786" s="10"/>
      <c r="J786" s="10"/>
      <c r="K786" s="10"/>
      <c r="L786" s="10"/>
      <c r="M786" s="10"/>
      <c r="N786" s="10"/>
      <c r="O786" s="10"/>
      <c r="P786" s="21"/>
      <c r="Q786" s="21"/>
      <c r="R786" s="10"/>
      <c r="S786" s="10"/>
      <c r="T786" s="10"/>
      <c r="U786" s="10"/>
      <c r="V786" s="10"/>
      <c r="W786" s="10"/>
      <c r="X786" s="10"/>
      <c r="Y786" s="10"/>
      <c r="Z786" s="10"/>
      <c r="AA786" s="10"/>
      <c r="AB786" s="10"/>
      <c r="AC786" s="10"/>
      <c r="AD786" s="10"/>
      <c r="AE786" s="10"/>
      <c r="AF786" s="10"/>
      <c r="AG786" s="10"/>
      <c r="AH786" s="10"/>
      <c r="AI786" s="10"/>
      <c r="AJ786" s="10"/>
      <c r="AK786" s="10"/>
      <c r="AL786" s="10"/>
      <c r="AM786" s="10"/>
      <c r="AN786" s="10"/>
    </row>
    <row r="787" spans="1:40">
      <c r="A787" s="16"/>
      <c r="B787" s="10"/>
      <c r="C787" s="10"/>
      <c r="D787" s="10"/>
      <c r="E787" s="10"/>
      <c r="F787" s="10"/>
      <c r="G787" s="10"/>
      <c r="H787" s="10"/>
      <c r="I787" s="10"/>
      <c r="J787" s="10"/>
      <c r="K787" s="10"/>
      <c r="L787" s="10"/>
      <c r="M787" s="10"/>
      <c r="N787" s="10"/>
      <c r="O787" s="10"/>
      <c r="P787" s="21"/>
      <c r="Q787" s="21"/>
      <c r="R787" s="10"/>
      <c r="S787" s="10"/>
      <c r="T787" s="10"/>
      <c r="U787" s="10"/>
      <c r="V787" s="10"/>
      <c r="W787" s="10"/>
      <c r="X787" s="10"/>
      <c r="Y787" s="10"/>
      <c r="Z787" s="10"/>
      <c r="AA787" s="10"/>
      <c r="AB787" s="10"/>
      <c r="AC787" s="10"/>
      <c r="AD787" s="10"/>
      <c r="AE787" s="10"/>
      <c r="AF787" s="10"/>
      <c r="AG787" s="10"/>
      <c r="AH787" s="10"/>
      <c r="AI787" s="10"/>
      <c r="AJ787" s="10"/>
      <c r="AK787" s="10"/>
      <c r="AL787" s="10"/>
      <c r="AM787" s="10"/>
      <c r="AN787" s="10"/>
    </row>
    <row r="788" spans="1:40">
      <c r="A788" s="16"/>
      <c r="B788" s="10"/>
      <c r="C788" s="10"/>
      <c r="D788" s="10"/>
      <c r="E788" s="10"/>
      <c r="F788" s="10"/>
      <c r="G788" s="10"/>
      <c r="H788" s="10"/>
      <c r="I788" s="10"/>
      <c r="J788" s="10"/>
      <c r="K788" s="10"/>
      <c r="L788" s="10"/>
      <c r="M788" s="10"/>
      <c r="N788" s="10"/>
      <c r="O788" s="10"/>
      <c r="P788" s="21"/>
      <c r="Q788" s="21"/>
      <c r="R788" s="10"/>
      <c r="S788" s="10"/>
      <c r="T788" s="10"/>
      <c r="U788" s="10"/>
      <c r="V788" s="10"/>
      <c r="W788" s="10"/>
      <c r="X788" s="10"/>
      <c r="Y788" s="10"/>
      <c r="Z788" s="10"/>
      <c r="AA788" s="10"/>
      <c r="AB788" s="10"/>
      <c r="AC788" s="10"/>
      <c r="AD788" s="10"/>
      <c r="AE788" s="10"/>
      <c r="AF788" s="10"/>
      <c r="AG788" s="10"/>
      <c r="AH788" s="10"/>
      <c r="AI788" s="10"/>
      <c r="AJ788" s="10"/>
      <c r="AK788" s="10"/>
      <c r="AL788" s="10"/>
      <c r="AM788" s="10"/>
      <c r="AN788" s="10"/>
    </row>
    <row r="789" spans="1:40">
      <c r="A789" s="16"/>
      <c r="B789" s="10"/>
      <c r="C789" s="10"/>
      <c r="D789" s="10"/>
      <c r="E789" s="10"/>
      <c r="F789" s="10"/>
      <c r="G789" s="10"/>
      <c r="H789" s="10"/>
      <c r="I789" s="10"/>
      <c r="J789" s="10"/>
      <c r="K789" s="10"/>
      <c r="L789" s="10"/>
      <c r="M789" s="10"/>
      <c r="N789" s="10"/>
      <c r="O789" s="10"/>
      <c r="P789" s="21"/>
      <c r="Q789" s="21"/>
      <c r="R789" s="10"/>
      <c r="S789" s="10"/>
      <c r="T789" s="10"/>
      <c r="U789" s="10"/>
      <c r="V789" s="10"/>
      <c r="W789" s="10"/>
      <c r="X789" s="10"/>
      <c r="Y789" s="10"/>
      <c r="Z789" s="10"/>
      <c r="AA789" s="10"/>
      <c r="AB789" s="10"/>
      <c r="AC789" s="10"/>
      <c r="AD789" s="10"/>
      <c r="AE789" s="10"/>
      <c r="AF789" s="10"/>
      <c r="AG789" s="10"/>
      <c r="AH789" s="10"/>
      <c r="AI789" s="10"/>
      <c r="AJ789" s="10"/>
      <c r="AK789" s="10"/>
      <c r="AL789" s="10"/>
      <c r="AM789" s="10"/>
      <c r="AN789" s="10"/>
    </row>
    <row r="790" spans="1:40">
      <c r="A790" s="16"/>
      <c r="B790" s="10"/>
      <c r="C790" s="10"/>
      <c r="D790" s="10"/>
      <c r="E790" s="10"/>
      <c r="F790" s="10"/>
      <c r="G790" s="10"/>
      <c r="H790" s="10"/>
      <c r="I790" s="10"/>
      <c r="J790" s="10"/>
      <c r="K790" s="10"/>
      <c r="L790" s="10"/>
      <c r="M790" s="10"/>
      <c r="N790" s="10"/>
      <c r="O790" s="10"/>
      <c r="P790" s="21"/>
      <c r="Q790" s="21"/>
      <c r="R790" s="10"/>
      <c r="S790" s="10"/>
      <c r="T790" s="10"/>
      <c r="U790" s="10"/>
      <c r="V790" s="10"/>
      <c r="W790" s="10"/>
      <c r="X790" s="10"/>
      <c r="Y790" s="10"/>
      <c r="Z790" s="10"/>
      <c r="AA790" s="10"/>
      <c r="AB790" s="10"/>
      <c r="AC790" s="10"/>
      <c r="AD790" s="10"/>
      <c r="AE790" s="10"/>
      <c r="AF790" s="10"/>
      <c r="AG790" s="10"/>
      <c r="AH790" s="10"/>
      <c r="AI790" s="10"/>
      <c r="AJ790" s="10"/>
      <c r="AK790" s="10"/>
      <c r="AL790" s="10"/>
      <c r="AM790" s="10"/>
      <c r="AN790" s="10"/>
    </row>
    <row r="791" spans="1:40">
      <c r="A791" s="16"/>
      <c r="B791" s="10"/>
      <c r="C791" s="10"/>
      <c r="D791" s="10"/>
      <c r="E791" s="10"/>
      <c r="F791" s="10"/>
      <c r="G791" s="10"/>
      <c r="H791" s="10"/>
      <c r="I791" s="10"/>
      <c r="J791" s="10"/>
      <c r="K791" s="10"/>
      <c r="L791" s="10"/>
      <c r="M791" s="10"/>
      <c r="N791" s="10"/>
      <c r="O791" s="10"/>
      <c r="P791" s="21"/>
      <c r="Q791" s="21"/>
      <c r="R791" s="10"/>
      <c r="S791" s="10"/>
      <c r="T791" s="10"/>
      <c r="U791" s="10"/>
      <c r="V791" s="10"/>
      <c r="W791" s="10"/>
      <c r="X791" s="10"/>
      <c r="Y791" s="10"/>
      <c r="Z791" s="10"/>
      <c r="AA791" s="10"/>
      <c r="AB791" s="10"/>
      <c r="AC791" s="10"/>
      <c r="AD791" s="10"/>
      <c r="AE791" s="10"/>
      <c r="AF791" s="10"/>
      <c r="AG791" s="10"/>
      <c r="AH791" s="10"/>
      <c r="AI791" s="10"/>
      <c r="AJ791" s="10"/>
      <c r="AK791" s="10"/>
      <c r="AL791" s="10"/>
      <c r="AM791" s="10"/>
      <c r="AN791" s="10"/>
    </row>
    <row r="792" spans="1:40">
      <c r="A792" s="16"/>
      <c r="B792" s="10"/>
      <c r="C792" s="10"/>
      <c r="D792" s="10"/>
      <c r="E792" s="10"/>
      <c r="F792" s="10"/>
      <c r="G792" s="10"/>
      <c r="H792" s="10"/>
      <c r="I792" s="10"/>
      <c r="J792" s="10"/>
      <c r="K792" s="10"/>
      <c r="L792" s="10"/>
      <c r="M792" s="10"/>
      <c r="N792" s="10"/>
      <c r="O792" s="10"/>
      <c r="P792" s="21"/>
      <c r="Q792" s="21"/>
      <c r="R792" s="10"/>
      <c r="S792" s="10"/>
      <c r="T792" s="10"/>
      <c r="U792" s="10"/>
      <c r="V792" s="10"/>
      <c r="W792" s="10"/>
      <c r="X792" s="10"/>
      <c r="Y792" s="10"/>
      <c r="Z792" s="10"/>
      <c r="AA792" s="10"/>
      <c r="AB792" s="10"/>
      <c r="AC792" s="10"/>
      <c r="AD792" s="10"/>
      <c r="AE792" s="10"/>
      <c r="AF792" s="10"/>
      <c r="AG792" s="10"/>
      <c r="AH792" s="10"/>
      <c r="AI792" s="10"/>
      <c r="AJ792" s="10"/>
      <c r="AK792" s="10"/>
      <c r="AL792" s="10"/>
      <c r="AM792" s="10"/>
      <c r="AN792" s="10"/>
    </row>
    <row r="793" spans="1:40">
      <c r="A793" s="16"/>
      <c r="B793" s="10"/>
      <c r="C793" s="10"/>
      <c r="D793" s="10"/>
      <c r="E793" s="10"/>
      <c r="F793" s="10"/>
      <c r="G793" s="10"/>
      <c r="H793" s="10"/>
      <c r="I793" s="10"/>
      <c r="J793" s="10"/>
      <c r="K793" s="10"/>
      <c r="L793" s="10"/>
      <c r="M793" s="10"/>
      <c r="N793" s="10"/>
      <c r="O793" s="10"/>
      <c r="P793" s="21"/>
      <c r="Q793" s="21"/>
      <c r="R793" s="10"/>
      <c r="S793" s="10"/>
      <c r="T793" s="10"/>
      <c r="U793" s="10"/>
      <c r="V793" s="10"/>
      <c r="W793" s="10"/>
      <c r="X793" s="10"/>
      <c r="Y793" s="10"/>
      <c r="Z793" s="10"/>
      <c r="AA793" s="10"/>
      <c r="AB793" s="10"/>
      <c r="AC793" s="10"/>
      <c r="AD793" s="10"/>
      <c r="AE793" s="10"/>
      <c r="AF793" s="10"/>
      <c r="AG793" s="10"/>
      <c r="AH793" s="10"/>
      <c r="AI793" s="10"/>
      <c r="AJ793" s="10"/>
      <c r="AK793" s="10"/>
      <c r="AL793" s="10"/>
      <c r="AM793" s="10"/>
      <c r="AN793" s="10"/>
    </row>
    <row r="794" spans="1:40">
      <c r="A794" s="16"/>
      <c r="B794" s="10"/>
      <c r="C794" s="10"/>
      <c r="D794" s="10"/>
      <c r="E794" s="10"/>
      <c r="F794" s="10"/>
      <c r="G794" s="10"/>
      <c r="H794" s="10"/>
      <c r="I794" s="10"/>
      <c r="J794" s="10"/>
      <c r="K794" s="10"/>
      <c r="L794" s="10"/>
      <c r="M794" s="10"/>
      <c r="N794" s="10"/>
      <c r="O794" s="10"/>
      <c r="P794" s="21"/>
      <c r="Q794" s="21"/>
      <c r="R794" s="10"/>
      <c r="S794" s="10"/>
      <c r="T794" s="10"/>
      <c r="U794" s="10"/>
      <c r="V794" s="10"/>
      <c r="W794" s="10"/>
      <c r="X794" s="10"/>
      <c r="Y794" s="10"/>
      <c r="Z794" s="10"/>
      <c r="AA794" s="10"/>
      <c r="AB794" s="10"/>
      <c r="AC794" s="10"/>
      <c r="AD794" s="10"/>
      <c r="AE794" s="10"/>
      <c r="AF794" s="10"/>
      <c r="AG794" s="10"/>
      <c r="AH794" s="10"/>
      <c r="AI794" s="10"/>
      <c r="AJ794" s="10"/>
      <c r="AK794" s="10"/>
      <c r="AL794" s="10"/>
      <c r="AM794" s="10"/>
      <c r="AN794" s="10"/>
    </row>
    <row r="795" spans="1:40">
      <c r="A795" s="16"/>
      <c r="B795" s="10"/>
      <c r="C795" s="10"/>
      <c r="D795" s="10"/>
      <c r="E795" s="10"/>
      <c r="F795" s="10"/>
      <c r="G795" s="10"/>
      <c r="H795" s="10"/>
      <c r="I795" s="10"/>
      <c r="J795" s="10"/>
      <c r="K795" s="10"/>
      <c r="L795" s="10"/>
      <c r="M795" s="10"/>
      <c r="N795" s="10"/>
      <c r="O795" s="10"/>
      <c r="P795" s="21"/>
      <c r="Q795" s="21"/>
      <c r="R795" s="10"/>
      <c r="S795" s="10"/>
      <c r="T795" s="10"/>
      <c r="U795" s="10"/>
      <c r="V795" s="10"/>
      <c r="W795" s="10"/>
      <c r="X795" s="10"/>
      <c r="Y795" s="10"/>
      <c r="Z795" s="10"/>
      <c r="AA795" s="10"/>
      <c r="AB795" s="10"/>
      <c r="AC795" s="10"/>
      <c r="AD795" s="10"/>
      <c r="AE795" s="10"/>
      <c r="AF795" s="10"/>
      <c r="AG795" s="10"/>
      <c r="AH795" s="10"/>
      <c r="AI795" s="10"/>
      <c r="AJ795" s="10"/>
      <c r="AK795" s="10"/>
      <c r="AL795" s="10"/>
      <c r="AM795" s="10"/>
      <c r="AN795" s="10"/>
    </row>
    <row r="796" spans="1:40">
      <c r="A796" s="16"/>
      <c r="B796" s="10"/>
      <c r="C796" s="10"/>
      <c r="D796" s="10"/>
      <c r="E796" s="10"/>
      <c r="F796" s="10"/>
      <c r="G796" s="10"/>
      <c r="H796" s="10"/>
      <c r="I796" s="10"/>
      <c r="J796" s="10"/>
      <c r="K796" s="10"/>
      <c r="L796" s="10"/>
      <c r="M796" s="10"/>
      <c r="N796" s="10"/>
      <c r="O796" s="10"/>
      <c r="P796" s="21"/>
      <c r="Q796" s="21"/>
      <c r="R796" s="10"/>
      <c r="S796" s="10"/>
      <c r="T796" s="10"/>
      <c r="U796" s="10"/>
      <c r="V796" s="10"/>
      <c r="W796" s="10"/>
      <c r="X796" s="10"/>
      <c r="Y796" s="10"/>
      <c r="Z796" s="10"/>
      <c r="AA796" s="10"/>
      <c r="AB796" s="10"/>
      <c r="AC796" s="10"/>
      <c r="AD796" s="10"/>
      <c r="AE796" s="10"/>
      <c r="AF796" s="10"/>
      <c r="AG796" s="10"/>
      <c r="AH796" s="10"/>
      <c r="AI796" s="10"/>
      <c r="AJ796" s="10"/>
      <c r="AK796" s="10"/>
      <c r="AL796" s="10"/>
      <c r="AM796" s="10"/>
      <c r="AN796" s="10"/>
    </row>
    <row r="797" spans="1:40">
      <c r="A797" s="16"/>
      <c r="B797" s="10"/>
      <c r="C797" s="10"/>
      <c r="D797" s="10"/>
      <c r="E797" s="10"/>
      <c r="F797" s="10"/>
      <c r="G797" s="10"/>
      <c r="H797" s="10"/>
      <c r="I797" s="10"/>
      <c r="J797" s="10"/>
      <c r="K797" s="10"/>
      <c r="L797" s="10"/>
      <c r="M797" s="10"/>
      <c r="N797" s="10"/>
      <c r="O797" s="10"/>
      <c r="P797" s="21"/>
      <c r="Q797" s="21"/>
      <c r="R797" s="10"/>
      <c r="S797" s="10"/>
      <c r="T797" s="10"/>
      <c r="U797" s="10"/>
      <c r="V797" s="10"/>
      <c r="W797" s="10"/>
      <c r="X797" s="10"/>
      <c r="Y797" s="10"/>
      <c r="Z797" s="10"/>
      <c r="AA797" s="10"/>
      <c r="AB797" s="10"/>
      <c r="AC797" s="10"/>
      <c r="AD797" s="10"/>
      <c r="AE797" s="10"/>
      <c r="AF797" s="10"/>
      <c r="AG797" s="10"/>
      <c r="AH797" s="10"/>
      <c r="AI797" s="10"/>
      <c r="AJ797" s="10"/>
      <c r="AK797" s="10"/>
      <c r="AL797" s="10"/>
      <c r="AM797" s="10"/>
      <c r="AN797" s="10"/>
    </row>
    <row r="798" spans="1:40">
      <c r="A798" s="16"/>
      <c r="B798" s="10"/>
      <c r="C798" s="10"/>
      <c r="D798" s="10"/>
      <c r="E798" s="10"/>
      <c r="F798" s="10"/>
      <c r="G798" s="10"/>
      <c r="H798" s="10"/>
      <c r="I798" s="10"/>
      <c r="J798" s="10"/>
      <c r="K798" s="10"/>
      <c r="L798" s="10"/>
      <c r="M798" s="10"/>
      <c r="N798" s="10"/>
      <c r="O798" s="10"/>
      <c r="P798" s="21"/>
      <c r="Q798" s="21"/>
      <c r="R798" s="10"/>
      <c r="S798" s="10"/>
      <c r="T798" s="10"/>
      <c r="U798" s="10"/>
      <c r="V798" s="10"/>
      <c r="W798" s="10"/>
      <c r="X798" s="10"/>
      <c r="Y798" s="10"/>
      <c r="Z798" s="10"/>
      <c r="AA798" s="10"/>
      <c r="AB798" s="10"/>
      <c r="AC798" s="10"/>
      <c r="AD798" s="10"/>
      <c r="AE798" s="10"/>
      <c r="AF798" s="10"/>
      <c r="AG798" s="10"/>
      <c r="AH798" s="10"/>
      <c r="AI798" s="10"/>
      <c r="AJ798" s="10"/>
      <c r="AK798" s="10"/>
      <c r="AL798" s="10"/>
      <c r="AM798" s="10"/>
      <c r="AN798" s="10"/>
    </row>
    <row r="799" spans="1:40">
      <c r="A799" s="16"/>
      <c r="B799" s="10"/>
      <c r="C799" s="10"/>
      <c r="D799" s="10"/>
      <c r="E799" s="10"/>
      <c r="F799" s="10"/>
      <c r="G799" s="10"/>
      <c r="H799" s="10"/>
      <c r="I799" s="10"/>
      <c r="J799" s="10"/>
      <c r="K799" s="10"/>
      <c r="L799" s="10"/>
      <c r="M799" s="10"/>
      <c r="N799" s="10"/>
      <c r="O799" s="10"/>
      <c r="P799" s="21"/>
      <c r="Q799" s="21"/>
      <c r="R799" s="10"/>
      <c r="S799" s="10"/>
      <c r="T799" s="10"/>
      <c r="U799" s="10"/>
      <c r="V799" s="10"/>
      <c r="W799" s="10"/>
      <c r="X799" s="10"/>
      <c r="Y799" s="10"/>
      <c r="Z799" s="10"/>
      <c r="AA799" s="10"/>
      <c r="AB799" s="10"/>
      <c r="AC799" s="10"/>
      <c r="AD799" s="10"/>
      <c r="AE799" s="10"/>
      <c r="AF799" s="10"/>
      <c r="AG799" s="10"/>
      <c r="AH799" s="10"/>
      <c r="AI799" s="10"/>
      <c r="AJ799" s="10"/>
      <c r="AK799" s="10"/>
      <c r="AL799" s="10"/>
      <c r="AM799" s="10"/>
      <c r="AN799" s="10"/>
    </row>
    <row r="800" spans="1:40">
      <c r="A800" s="16"/>
      <c r="B800" s="10"/>
      <c r="C800" s="10"/>
      <c r="D800" s="10"/>
      <c r="E800" s="10"/>
      <c r="F800" s="10"/>
      <c r="G800" s="10"/>
      <c r="H800" s="10"/>
      <c r="I800" s="10"/>
      <c r="J800" s="10"/>
      <c r="K800" s="10"/>
      <c r="L800" s="10"/>
      <c r="M800" s="10"/>
      <c r="N800" s="10"/>
      <c r="O800" s="10"/>
      <c r="P800" s="21"/>
      <c r="Q800" s="21"/>
      <c r="R800" s="10"/>
      <c r="S800" s="10"/>
      <c r="T800" s="10"/>
      <c r="U800" s="10"/>
      <c r="V800" s="10"/>
      <c r="W800" s="10"/>
      <c r="X800" s="10"/>
      <c r="Y800" s="10"/>
      <c r="Z800" s="10"/>
      <c r="AA800" s="10"/>
      <c r="AB800" s="10"/>
      <c r="AC800" s="10"/>
      <c r="AD800" s="10"/>
      <c r="AE800" s="10"/>
      <c r="AF800" s="10"/>
      <c r="AG800" s="10"/>
      <c r="AH800" s="10"/>
      <c r="AI800" s="10"/>
      <c r="AJ800" s="10"/>
      <c r="AK800" s="10"/>
      <c r="AL800" s="10"/>
      <c r="AM800" s="10"/>
      <c r="AN800" s="10"/>
    </row>
    <row r="801" spans="1:40">
      <c r="A801" s="16"/>
      <c r="B801" s="10"/>
      <c r="C801" s="10"/>
      <c r="D801" s="10"/>
      <c r="E801" s="10"/>
      <c r="F801" s="10"/>
      <c r="G801" s="10"/>
      <c r="H801" s="10"/>
      <c r="I801" s="10"/>
      <c r="J801" s="10"/>
      <c r="K801" s="10"/>
      <c r="L801" s="10"/>
      <c r="M801" s="10"/>
      <c r="N801" s="10"/>
      <c r="O801" s="10"/>
      <c r="P801" s="21"/>
      <c r="Q801" s="21"/>
      <c r="R801" s="10"/>
      <c r="S801" s="10"/>
      <c r="T801" s="10"/>
      <c r="U801" s="10"/>
      <c r="V801" s="10"/>
      <c r="W801" s="10"/>
      <c r="X801" s="10"/>
      <c r="Y801" s="10"/>
      <c r="Z801" s="10"/>
      <c r="AA801" s="10"/>
      <c r="AB801" s="10"/>
      <c r="AC801" s="10"/>
      <c r="AD801" s="10"/>
      <c r="AE801" s="10"/>
      <c r="AF801" s="10"/>
      <c r="AG801" s="10"/>
      <c r="AH801" s="10"/>
      <c r="AI801" s="10"/>
      <c r="AJ801" s="10"/>
      <c r="AK801" s="10"/>
      <c r="AL801" s="10"/>
      <c r="AM801" s="10"/>
      <c r="AN801" s="10"/>
    </row>
    <row r="802" spans="1:40">
      <c r="A802" s="16"/>
      <c r="B802" s="10"/>
      <c r="C802" s="10"/>
      <c r="D802" s="10"/>
      <c r="E802" s="10"/>
      <c r="F802" s="10"/>
      <c r="G802" s="10"/>
      <c r="H802" s="10"/>
      <c r="I802" s="10"/>
      <c r="J802" s="10"/>
      <c r="K802" s="10"/>
      <c r="L802" s="10"/>
      <c r="M802" s="10"/>
      <c r="N802" s="10"/>
      <c r="O802" s="10"/>
      <c r="P802" s="21"/>
      <c r="Q802" s="21"/>
      <c r="R802" s="10"/>
      <c r="S802" s="10"/>
      <c r="T802" s="10"/>
      <c r="U802" s="10"/>
      <c r="V802" s="10"/>
      <c r="W802" s="10"/>
      <c r="X802" s="10"/>
      <c r="Y802" s="10"/>
      <c r="Z802" s="10"/>
      <c r="AA802" s="10"/>
      <c r="AB802" s="10"/>
      <c r="AC802" s="10"/>
      <c r="AD802" s="10"/>
      <c r="AE802" s="10"/>
      <c r="AF802" s="10"/>
      <c r="AG802" s="10"/>
      <c r="AH802" s="10"/>
      <c r="AI802" s="10"/>
      <c r="AJ802" s="10"/>
      <c r="AK802" s="10"/>
      <c r="AL802" s="10"/>
      <c r="AM802" s="10"/>
      <c r="AN802" s="10"/>
    </row>
    <row r="803" spans="1:40">
      <c r="A803" s="16"/>
      <c r="B803" s="10"/>
      <c r="C803" s="10"/>
      <c r="D803" s="10"/>
      <c r="E803" s="10"/>
      <c r="F803" s="10"/>
      <c r="G803" s="10"/>
      <c r="H803" s="10"/>
      <c r="I803" s="10"/>
      <c r="J803" s="10"/>
      <c r="K803" s="10"/>
      <c r="L803" s="10"/>
      <c r="M803" s="10"/>
      <c r="N803" s="10"/>
      <c r="O803" s="10"/>
      <c r="P803" s="21"/>
      <c r="Q803" s="21"/>
      <c r="R803" s="10"/>
      <c r="S803" s="10"/>
      <c r="T803" s="10"/>
      <c r="U803" s="10"/>
      <c r="V803" s="10"/>
      <c r="W803" s="10"/>
      <c r="X803" s="10"/>
      <c r="Y803" s="10"/>
      <c r="Z803" s="10"/>
      <c r="AA803" s="10"/>
      <c r="AB803" s="10"/>
      <c r="AC803" s="10"/>
      <c r="AD803" s="10"/>
      <c r="AE803" s="10"/>
      <c r="AF803" s="10"/>
      <c r="AG803" s="10"/>
      <c r="AH803" s="10"/>
      <c r="AI803" s="10"/>
      <c r="AJ803" s="10"/>
      <c r="AK803" s="10"/>
      <c r="AL803" s="10"/>
      <c r="AM803" s="10"/>
      <c r="AN803" s="10"/>
    </row>
    <row r="804" spans="1:40">
      <c r="A804" s="16"/>
      <c r="B804" s="10"/>
      <c r="C804" s="10"/>
      <c r="D804" s="10"/>
      <c r="E804" s="10"/>
      <c r="F804" s="10"/>
      <c r="G804" s="10"/>
      <c r="H804" s="10"/>
      <c r="I804" s="10"/>
      <c r="J804" s="10"/>
      <c r="K804" s="10"/>
      <c r="L804" s="10"/>
      <c r="M804" s="10"/>
      <c r="N804" s="10"/>
      <c r="O804" s="10"/>
      <c r="P804" s="21"/>
      <c r="Q804" s="21"/>
      <c r="R804" s="10"/>
      <c r="S804" s="10"/>
      <c r="T804" s="10"/>
      <c r="U804" s="10"/>
      <c r="V804" s="10"/>
      <c r="W804" s="10"/>
      <c r="X804" s="10"/>
      <c r="Y804" s="10"/>
      <c r="Z804" s="10"/>
      <c r="AA804" s="10"/>
      <c r="AB804" s="10"/>
      <c r="AC804" s="10"/>
      <c r="AD804" s="10"/>
      <c r="AE804" s="10"/>
      <c r="AF804" s="10"/>
      <c r="AG804" s="10"/>
      <c r="AH804" s="10"/>
      <c r="AI804" s="10"/>
      <c r="AJ804" s="10"/>
      <c r="AK804" s="10"/>
      <c r="AL804" s="10"/>
      <c r="AM804" s="10"/>
      <c r="AN804" s="10"/>
    </row>
    <row r="805" spans="1:40">
      <c r="A805" s="16"/>
      <c r="B805" s="10"/>
      <c r="C805" s="10"/>
      <c r="D805" s="10"/>
      <c r="E805" s="10"/>
      <c r="F805" s="10"/>
      <c r="G805" s="10"/>
      <c r="H805" s="10"/>
      <c r="I805" s="10"/>
      <c r="J805" s="10"/>
      <c r="K805" s="10"/>
      <c r="L805" s="10"/>
      <c r="M805" s="10"/>
      <c r="N805" s="10"/>
      <c r="O805" s="10"/>
      <c r="P805" s="21"/>
      <c r="Q805" s="21"/>
      <c r="R805" s="10"/>
      <c r="S805" s="10"/>
      <c r="T805" s="10"/>
      <c r="U805" s="10"/>
      <c r="V805" s="10"/>
      <c r="W805" s="10"/>
      <c r="X805" s="10"/>
      <c r="Y805" s="10"/>
      <c r="Z805" s="10"/>
      <c r="AA805" s="10"/>
      <c r="AB805" s="10"/>
      <c r="AC805" s="10"/>
      <c r="AD805" s="10"/>
      <c r="AE805" s="10"/>
      <c r="AF805" s="10"/>
      <c r="AG805" s="10"/>
      <c r="AH805" s="10"/>
      <c r="AI805" s="10"/>
      <c r="AJ805" s="10"/>
      <c r="AK805" s="10"/>
      <c r="AL805" s="10"/>
      <c r="AM805" s="10"/>
      <c r="AN805" s="10"/>
    </row>
    <row r="806" spans="1:40">
      <c r="A806" s="16"/>
      <c r="B806" s="10"/>
      <c r="C806" s="10"/>
      <c r="D806" s="10"/>
      <c r="E806" s="10"/>
      <c r="F806" s="10"/>
      <c r="G806" s="10"/>
      <c r="H806" s="10"/>
      <c r="I806" s="10"/>
      <c r="J806" s="10"/>
      <c r="K806" s="10"/>
      <c r="L806" s="10"/>
      <c r="M806" s="10"/>
      <c r="N806" s="10"/>
      <c r="O806" s="10"/>
      <c r="P806" s="21"/>
      <c r="Q806" s="21"/>
      <c r="R806" s="10"/>
      <c r="S806" s="10"/>
      <c r="T806" s="10"/>
      <c r="U806" s="10"/>
      <c r="V806" s="10"/>
      <c r="W806" s="10"/>
      <c r="X806" s="10"/>
      <c r="Y806" s="10"/>
      <c r="Z806" s="10"/>
      <c r="AA806" s="10"/>
      <c r="AB806" s="10"/>
      <c r="AC806" s="10"/>
      <c r="AD806" s="10"/>
      <c r="AE806" s="10"/>
      <c r="AF806" s="10"/>
      <c r="AG806" s="10"/>
      <c r="AH806" s="10"/>
      <c r="AI806" s="10"/>
      <c r="AJ806" s="10"/>
      <c r="AK806" s="10"/>
      <c r="AL806" s="10"/>
      <c r="AM806" s="10"/>
      <c r="AN806" s="10"/>
    </row>
    <row r="807" spans="1:40">
      <c r="A807" s="16"/>
      <c r="B807" s="10"/>
      <c r="C807" s="10"/>
      <c r="D807" s="10"/>
      <c r="E807" s="10"/>
      <c r="F807" s="10"/>
      <c r="G807" s="10"/>
      <c r="H807" s="10"/>
      <c r="I807" s="10"/>
      <c r="J807" s="10"/>
      <c r="K807" s="10"/>
      <c r="L807" s="10"/>
      <c r="M807" s="10"/>
      <c r="N807" s="10"/>
      <c r="O807" s="10"/>
      <c r="P807" s="21"/>
      <c r="Q807" s="21"/>
      <c r="R807" s="10"/>
      <c r="S807" s="10"/>
      <c r="T807" s="10"/>
      <c r="U807" s="10"/>
      <c r="V807" s="10"/>
      <c r="W807" s="10"/>
      <c r="X807" s="10"/>
      <c r="Y807" s="10"/>
      <c r="Z807" s="10"/>
      <c r="AA807" s="10"/>
      <c r="AB807" s="10"/>
      <c r="AC807" s="10"/>
      <c r="AD807" s="10"/>
      <c r="AE807" s="10"/>
      <c r="AF807" s="10"/>
      <c r="AG807" s="10"/>
      <c r="AH807" s="10"/>
      <c r="AI807" s="10"/>
      <c r="AJ807" s="10"/>
      <c r="AK807" s="10"/>
      <c r="AL807" s="10"/>
      <c r="AM807" s="10"/>
      <c r="AN807" s="10"/>
    </row>
    <row r="808" spans="1:40">
      <c r="A808" s="16"/>
      <c r="B808" s="10"/>
      <c r="C808" s="10"/>
      <c r="D808" s="10"/>
      <c r="E808" s="10"/>
      <c r="F808" s="10"/>
      <c r="G808" s="10"/>
      <c r="H808" s="10"/>
      <c r="I808" s="10"/>
      <c r="J808" s="10"/>
      <c r="K808" s="10"/>
      <c r="L808" s="10"/>
      <c r="M808" s="10"/>
      <c r="N808" s="10"/>
      <c r="O808" s="10"/>
      <c r="P808" s="21"/>
      <c r="Q808" s="21"/>
      <c r="R808" s="10"/>
      <c r="S808" s="10"/>
      <c r="T808" s="10"/>
      <c r="U808" s="10"/>
      <c r="V808" s="10"/>
      <c r="W808" s="10"/>
      <c r="X808" s="10"/>
      <c r="Y808" s="10"/>
      <c r="Z808" s="10"/>
      <c r="AA808" s="10"/>
      <c r="AB808" s="10"/>
      <c r="AC808" s="10"/>
      <c r="AD808" s="10"/>
      <c r="AE808" s="10"/>
      <c r="AF808" s="10"/>
      <c r="AG808" s="10"/>
      <c r="AH808" s="10"/>
      <c r="AI808" s="10"/>
      <c r="AJ808" s="10"/>
      <c r="AK808" s="10"/>
      <c r="AL808" s="10"/>
      <c r="AM808" s="10"/>
      <c r="AN808" s="10"/>
    </row>
    <row r="809" spans="1:40">
      <c r="A809" s="16"/>
      <c r="B809" s="10"/>
      <c r="C809" s="10"/>
      <c r="D809" s="10"/>
      <c r="E809" s="10"/>
      <c r="F809" s="10"/>
      <c r="G809" s="10"/>
      <c r="H809" s="10"/>
      <c r="I809" s="10"/>
      <c r="J809" s="10"/>
      <c r="K809" s="10"/>
      <c r="L809" s="10"/>
      <c r="M809" s="10"/>
      <c r="N809" s="10"/>
      <c r="O809" s="10"/>
      <c r="P809" s="21"/>
      <c r="Q809" s="21"/>
      <c r="R809" s="10"/>
      <c r="S809" s="10"/>
      <c r="T809" s="10"/>
      <c r="U809" s="10"/>
      <c r="V809" s="10"/>
      <c r="W809" s="10"/>
      <c r="X809" s="10"/>
      <c r="Y809" s="10"/>
      <c r="Z809" s="10"/>
      <c r="AA809" s="10"/>
      <c r="AB809" s="10"/>
      <c r="AC809" s="10"/>
      <c r="AD809" s="10"/>
      <c r="AE809" s="10"/>
      <c r="AF809" s="10"/>
      <c r="AG809" s="10"/>
      <c r="AH809" s="10"/>
      <c r="AI809" s="10"/>
      <c r="AJ809" s="10"/>
      <c r="AK809" s="10"/>
      <c r="AL809" s="10"/>
      <c r="AM809" s="10"/>
      <c r="AN809" s="10"/>
    </row>
    <row r="810" spans="1:40">
      <c r="A810" s="16"/>
      <c r="B810" s="10"/>
      <c r="C810" s="10"/>
      <c r="D810" s="10"/>
      <c r="E810" s="10"/>
      <c r="F810" s="10"/>
      <c r="G810" s="10"/>
      <c r="H810" s="10"/>
      <c r="I810" s="10"/>
      <c r="J810" s="10"/>
      <c r="K810" s="10"/>
      <c r="L810" s="10"/>
      <c r="M810" s="10"/>
      <c r="N810" s="10"/>
      <c r="O810" s="10"/>
      <c r="P810" s="21"/>
      <c r="Q810" s="21"/>
      <c r="R810" s="10"/>
      <c r="S810" s="10"/>
      <c r="T810" s="10"/>
      <c r="U810" s="10"/>
      <c r="V810" s="10"/>
      <c r="W810" s="10"/>
      <c r="X810" s="10"/>
      <c r="Y810" s="10"/>
      <c r="Z810" s="10"/>
      <c r="AA810" s="10"/>
      <c r="AB810" s="10"/>
      <c r="AC810" s="10"/>
      <c r="AD810" s="10"/>
      <c r="AE810" s="10"/>
      <c r="AF810" s="10"/>
      <c r="AG810" s="10"/>
      <c r="AH810" s="10"/>
      <c r="AI810" s="10"/>
      <c r="AJ810" s="10"/>
      <c r="AK810" s="10"/>
      <c r="AL810" s="10"/>
      <c r="AM810" s="10"/>
      <c r="AN810" s="10"/>
    </row>
    <row r="811" spans="1:40">
      <c r="A811" s="16"/>
      <c r="B811" s="10"/>
      <c r="C811" s="10"/>
      <c r="D811" s="10"/>
      <c r="E811" s="10"/>
      <c r="F811" s="10"/>
      <c r="G811" s="10"/>
      <c r="H811" s="10"/>
      <c r="I811" s="10"/>
      <c r="J811" s="10"/>
      <c r="K811" s="10"/>
      <c r="L811" s="10"/>
      <c r="M811" s="10"/>
      <c r="N811" s="10"/>
      <c r="O811" s="10"/>
      <c r="P811" s="21"/>
      <c r="Q811" s="21"/>
      <c r="R811" s="10"/>
      <c r="S811" s="10"/>
      <c r="T811" s="10"/>
      <c r="U811" s="10"/>
      <c r="V811" s="10"/>
      <c r="W811" s="10"/>
      <c r="X811" s="10"/>
      <c r="Y811" s="10"/>
      <c r="Z811" s="10"/>
      <c r="AA811" s="10"/>
      <c r="AB811" s="10"/>
      <c r="AC811" s="10"/>
      <c r="AD811" s="10"/>
      <c r="AE811" s="10"/>
      <c r="AF811" s="10"/>
      <c r="AG811" s="10"/>
      <c r="AH811" s="10"/>
      <c r="AI811" s="10"/>
      <c r="AJ811" s="10"/>
      <c r="AK811" s="10"/>
      <c r="AL811" s="10"/>
      <c r="AM811" s="10"/>
      <c r="AN811" s="10"/>
    </row>
    <row r="812" spans="1:40">
      <c r="A812" s="16"/>
      <c r="B812" s="10"/>
      <c r="C812" s="10"/>
      <c r="D812" s="10"/>
      <c r="E812" s="10"/>
      <c r="F812" s="10"/>
      <c r="G812" s="10"/>
      <c r="H812" s="10"/>
      <c r="I812" s="10"/>
      <c r="J812" s="10"/>
      <c r="K812" s="10"/>
      <c r="L812" s="10"/>
      <c r="M812" s="10"/>
      <c r="N812" s="10"/>
      <c r="O812" s="10"/>
      <c r="P812" s="21"/>
      <c r="Q812" s="21"/>
      <c r="R812" s="10"/>
      <c r="S812" s="10"/>
      <c r="T812" s="10"/>
      <c r="U812" s="10"/>
      <c r="V812" s="10"/>
      <c r="W812" s="10"/>
      <c r="X812" s="10"/>
      <c r="Y812" s="10"/>
      <c r="Z812" s="10"/>
      <c r="AA812" s="10"/>
      <c r="AB812" s="10"/>
      <c r="AC812" s="10"/>
      <c r="AD812" s="10"/>
      <c r="AE812" s="10"/>
      <c r="AF812" s="10"/>
      <c r="AG812" s="10"/>
      <c r="AH812" s="10"/>
      <c r="AI812" s="10"/>
      <c r="AJ812" s="10"/>
      <c r="AK812" s="10"/>
      <c r="AL812" s="10"/>
      <c r="AM812" s="10"/>
      <c r="AN812" s="10"/>
    </row>
    <row r="813" spans="1:40">
      <c r="A813" s="16"/>
      <c r="B813" s="10"/>
      <c r="C813" s="10"/>
      <c r="D813" s="10"/>
      <c r="E813" s="10"/>
      <c r="F813" s="10"/>
      <c r="G813" s="10"/>
      <c r="H813" s="10"/>
      <c r="I813" s="10"/>
      <c r="J813" s="10"/>
      <c r="K813" s="10"/>
      <c r="L813" s="10"/>
      <c r="M813" s="10"/>
      <c r="N813" s="10"/>
      <c r="O813" s="10"/>
      <c r="P813" s="21"/>
      <c r="Q813" s="21"/>
      <c r="R813" s="10"/>
      <c r="S813" s="10"/>
      <c r="T813" s="10"/>
      <c r="U813" s="10"/>
      <c r="V813" s="10"/>
      <c r="W813" s="10"/>
      <c r="X813" s="10"/>
      <c r="Y813" s="10"/>
      <c r="Z813" s="10"/>
      <c r="AA813" s="10"/>
      <c r="AB813" s="10"/>
      <c r="AC813" s="10"/>
      <c r="AD813" s="10"/>
      <c r="AE813" s="10"/>
      <c r="AF813" s="10"/>
      <c r="AG813" s="10"/>
      <c r="AH813" s="10"/>
      <c r="AI813" s="10"/>
      <c r="AJ813" s="10"/>
      <c r="AK813" s="10"/>
      <c r="AL813" s="10"/>
      <c r="AM813" s="10"/>
      <c r="AN813" s="10"/>
    </row>
    <row r="814" spans="1:40">
      <c r="A814" s="16"/>
      <c r="B814" s="10"/>
      <c r="C814" s="10"/>
      <c r="D814" s="10"/>
      <c r="E814" s="10"/>
      <c r="F814" s="10"/>
      <c r="G814" s="10"/>
      <c r="H814" s="10"/>
      <c r="I814" s="10"/>
      <c r="J814" s="10"/>
      <c r="K814" s="10"/>
      <c r="L814" s="10"/>
      <c r="M814" s="10"/>
      <c r="N814" s="10"/>
      <c r="O814" s="10"/>
      <c r="P814" s="21"/>
      <c r="Q814" s="21"/>
      <c r="R814" s="10"/>
      <c r="S814" s="10"/>
      <c r="T814" s="10"/>
      <c r="U814" s="10"/>
      <c r="V814" s="10"/>
      <c r="W814" s="10"/>
      <c r="X814" s="10"/>
      <c r="Y814" s="10"/>
      <c r="Z814" s="10"/>
      <c r="AA814" s="10"/>
      <c r="AB814" s="10"/>
      <c r="AC814" s="10"/>
      <c r="AD814" s="10"/>
      <c r="AE814" s="10"/>
      <c r="AF814" s="10"/>
      <c r="AG814" s="10"/>
      <c r="AH814" s="10"/>
      <c r="AI814" s="10"/>
      <c r="AJ814" s="10"/>
      <c r="AK814" s="10"/>
      <c r="AL814" s="10"/>
      <c r="AM814" s="10"/>
      <c r="AN814" s="10"/>
    </row>
    <row r="815" spans="1:40">
      <c r="A815" s="16"/>
      <c r="B815" s="10"/>
      <c r="C815" s="10"/>
      <c r="D815" s="10"/>
      <c r="E815" s="10"/>
      <c r="F815" s="10"/>
      <c r="G815" s="10"/>
      <c r="H815" s="10"/>
      <c r="I815" s="10"/>
      <c r="J815" s="10"/>
      <c r="K815" s="10"/>
      <c r="L815" s="10"/>
      <c r="M815" s="10"/>
      <c r="N815" s="10"/>
      <c r="O815" s="10"/>
      <c r="P815" s="21"/>
      <c r="Q815" s="21"/>
      <c r="R815" s="10"/>
      <c r="S815" s="10"/>
      <c r="T815" s="10"/>
      <c r="U815" s="10"/>
      <c r="V815" s="10"/>
      <c r="W815" s="10"/>
      <c r="X815" s="10"/>
      <c r="Y815" s="10"/>
      <c r="Z815" s="10"/>
      <c r="AA815" s="10"/>
      <c r="AB815" s="10"/>
      <c r="AC815" s="10"/>
      <c r="AD815" s="10"/>
      <c r="AE815" s="10"/>
      <c r="AF815" s="10"/>
      <c r="AG815" s="10"/>
      <c r="AH815" s="10"/>
      <c r="AI815" s="10"/>
      <c r="AJ815" s="10"/>
      <c r="AK815" s="10"/>
      <c r="AL815" s="10"/>
      <c r="AM815" s="10"/>
      <c r="AN815" s="10"/>
    </row>
    <row r="816" spans="1:40">
      <c r="A816" s="16"/>
      <c r="B816" s="10"/>
      <c r="C816" s="10"/>
      <c r="D816" s="10"/>
      <c r="E816" s="10"/>
      <c r="F816" s="10"/>
      <c r="G816" s="10"/>
      <c r="H816" s="10"/>
      <c r="I816" s="10"/>
      <c r="J816" s="10"/>
      <c r="K816" s="10"/>
      <c r="L816" s="10"/>
      <c r="M816" s="10"/>
      <c r="N816" s="10"/>
      <c r="O816" s="10"/>
      <c r="P816" s="21"/>
      <c r="Q816" s="21"/>
      <c r="R816" s="10"/>
      <c r="S816" s="10"/>
      <c r="T816" s="10"/>
      <c r="U816" s="10"/>
      <c r="V816" s="10"/>
      <c r="W816" s="10"/>
      <c r="X816" s="10"/>
      <c r="Y816" s="10"/>
      <c r="Z816" s="10"/>
      <c r="AA816" s="10"/>
      <c r="AB816" s="10"/>
      <c r="AC816" s="10"/>
      <c r="AD816" s="10"/>
      <c r="AE816" s="10"/>
      <c r="AF816" s="10"/>
      <c r="AG816" s="10"/>
      <c r="AH816" s="10"/>
      <c r="AI816" s="10"/>
      <c r="AJ816" s="10"/>
      <c r="AK816" s="10"/>
      <c r="AL816" s="10"/>
      <c r="AM816" s="10"/>
      <c r="AN816" s="10"/>
    </row>
    <row r="817" spans="1:40">
      <c r="A817" s="16"/>
      <c r="B817" s="10"/>
      <c r="C817" s="10"/>
      <c r="D817" s="10"/>
      <c r="E817" s="10"/>
      <c r="F817" s="10"/>
      <c r="G817" s="10"/>
      <c r="H817" s="10"/>
      <c r="I817" s="10"/>
      <c r="J817" s="10"/>
      <c r="K817" s="10"/>
      <c r="L817" s="10"/>
      <c r="M817" s="10"/>
      <c r="N817" s="10"/>
      <c r="O817" s="10"/>
      <c r="P817" s="21"/>
      <c r="Q817" s="21"/>
      <c r="R817" s="10"/>
      <c r="S817" s="10"/>
      <c r="T817" s="10"/>
      <c r="U817" s="10"/>
      <c r="V817" s="10"/>
      <c r="W817" s="10"/>
      <c r="X817" s="10"/>
      <c r="Y817" s="10"/>
      <c r="Z817" s="10"/>
      <c r="AA817" s="10"/>
      <c r="AB817" s="10"/>
      <c r="AC817" s="10"/>
      <c r="AD817" s="10"/>
      <c r="AE817" s="10"/>
      <c r="AF817" s="10"/>
      <c r="AG817" s="10"/>
      <c r="AH817" s="10"/>
      <c r="AI817" s="10"/>
      <c r="AJ817" s="10"/>
      <c r="AK817" s="10"/>
      <c r="AL817" s="10"/>
      <c r="AM817" s="10"/>
      <c r="AN817" s="10"/>
    </row>
    <row r="818" spans="1:40">
      <c r="A818" s="16"/>
      <c r="B818" s="10"/>
      <c r="C818" s="10"/>
      <c r="D818" s="10"/>
      <c r="E818" s="10"/>
      <c r="F818" s="10"/>
      <c r="G818" s="10"/>
      <c r="H818" s="10"/>
      <c r="I818" s="10"/>
      <c r="J818" s="10"/>
      <c r="K818" s="10"/>
      <c r="L818" s="10"/>
      <c r="M818" s="10"/>
      <c r="N818" s="10"/>
      <c r="O818" s="10"/>
      <c r="P818" s="21"/>
      <c r="Q818" s="21"/>
      <c r="R818" s="10"/>
      <c r="S818" s="10"/>
      <c r="T818" s="10"/>
      <c r="U818" s="10"/>
      <c r="V818" s="10"/>
      <c r="W818" s="10"/>
      <c r="X818" s="10"/>
      <c r="Y818" s="10"/>
      <c r="Z818" s="10"/>
      <c r="AA818" s="10"/>
      <c r="AB818" s="10"/>
      <c r="AC818" s="10"/>
      <c r="AD818" s="10"/>
      <c r="AE818" s="10"/>
      <c r="AF818" s="10"/>
      <c r="AG818" s="10"/>
      <c r="AH818" s="10"/>
      <c r="AI818" s="10"/>
      <c r="AJ818" s="10"/>
      <c r="AK818" s="10"/>
      <c r="AL818" s="10"/>
      <c r="AM818" s="10"/>
      <c r="AN818" s="10"/>
    </row>
    <row r="819" spans="1:40">
      <c r="A819" s="16"/>
      <c r="B819" s="10"/>
      <c r="C819" s="10"/>
      <c r="D819" s="10"/>
      <c r="E819" s="10"/>
      <c r="F819" s="10"/>
      <c r="G819" s="10"/>
      <c r="H819" s="10"/>
      <c r="I819" s="10"/>
      <c r="J819" s="10"/>
      <c r="K819" s="10"/>
      <c r="L819" s="10"/>
      <c r="M819" s="10"/>
      <c r="N819" s="10"/>
      <c r="O819" s="10"/>
      <c r="P819" s="21"/>
      <c r="Q819" s="21"/>
      <c r="R819" s="10"/>
      <c r="S819" s="10"/>
      <c r="T819" s="10"/>
      <c r="U819" s="10"/>
      <c r="V819" s="10"/>
      <c r="W819" s="10"/>
      <c r="X819" s="10"/>
      <c r="Y819" s="10"/>
      <c r="Z819" s="10"/>
      <c r="AA819" s="10"/>
      <c r="AB819" s="10"/>
      <c r="AC819" s="10"/>
      <c r="AD819" s="10"/>
      <c r="AE819" s="10"/>
      <c r="AF819" s="10"/>
      <c r="AG819" s="10"/>
      <c r="AH819" s="10"/>
      <c r="AI819" s="10"/>
      <c r="AJ819" s="10"/>
      <c r="AK819" s="10"/>
      <c r="AL819" s="10"/>
      <c r="AM819" s="10"/>
      <c r="AN819" s="10"/>
    </row>
    <row r="820" spans="1:40">
      <c r="A820" s="16"/>
      <c r="B820" s="10"/>
      <c r="C820" s="10"/>
      <c r="D820" s="10"/>
      <c r="E820" s="10"/>
      <c r="F820" s="10"/>
      <c r="G820" s="10"/>
      <c r="H820" s="10"/>
      <c r="I820" s="10"/>
      <c r="J820" s="10"/>
      <c r="K820" s="10"/>
      <c r="L820" s="10"/>
      <c r="M820" s="10"/>
      <c r="N820" s="10"/>
      <c r="O820" s="10"/>
      <c r="P820" s="21"/>
      <c r="Q820" s="21"/>
      <c r="R820" s="10"/>
      <c r="S820" s="10"/>
      <c r="T820" s="10"/>
      <c r="U820" s="10"/>
      <c r="V820" s="10"/>
      <c r="W820" s="10"/>
      <c r="X820" s="10"/>
      <c r="Y820" s="10"/>
      <c r="Z820" s="10"/>
      <c r="AA820" s="10"/>
      <c r="AB820" s="10"/>
      <c r="AC820" s="10"/>
      <c r="AD820" s="10"/>
      <c r="AE820" s="10"/>
      <c r="AF820" s="10"/>
      <c r="AG820" s="10"/>
      <c r="AH820" s="10"/>
      <c r="AI820" s="10"/>
      <c r="AJ820" s="10"/>
      <c r="AK820" s="10"/>
      <c r="AL820" s="10"/>
      <c r="AM820" s="10"/>
      <c r="AN820" s="10"/>
    </row>
    <row r="821" spans="1:40">
      <c r="A821" s="16"/>
      <c r="B821" s="10"/>
      <c r="C821" s="10"/>
      <c r="D821" s="10"/>
      <c r="E821" s="10"/>
      <c r="F821" s="10"/>
      <c r="G821" s="10"/>
      <c r="H821" s="10"/>
      <c r="I821" s="10"/>
      <c r="J821" s="10"/>
      <c r="K821" s="10"/>
      <c r="L821" s="10"/>
      <c r="M821" s="10"/>
      <c r="N821" s="10"/>
      <c r="O821" s="10"/>
      <c r="P821" s="21"/>
      <c r="Q821" s="21"/>
      <c r="R821" s="10"/>
      <c r="S821" s="10"/>
      <c r="T821" s="10"/>
      <c r="U821" s="10"/>
      <c r="V821" s="10"/>
      <c r="W821" s="10"/>
      <c r="X821" s="10"/>
      <c r="Y821" s="10"/>
      <c r="Z821" s="10"/>
      <c r="AA821" s="10"/>
      <c r="AB821" s="10"/>
      <c r="AC821" s="10"/>
      <c r="AD821" s="10"/>
      <c r="AE821" s="10"/>
      <c r="AF821" s="10"/>
      <c r="AG821" s="10"/>
      <c r="AH821" s="10"/>
      <c r="AI821" s="10"/>
      <c r="AJ821" s="10"/>
      <c r="AK821" s="10"/>
      <c r="AL821" s="10"/>
      <c r="AM821" s="10"/>
      <c r="AN821" s="10"/>
    </row>
    <row r="822" spans="1:40">
      <c r="A822" s="16"/>
      <c r="B822" s="10"/>
      <c r="C822" s="10"/>
      <c r="D822" s="10"/>
      <c r="E822" s="10"/>
      <c r="F822" s="10"/>
      <c r="G822" s="10"/>
      <c r="H822" s="10"/>
      <c r="I822" s="10"/>
      <c r="J822" s="10"/>
      <c r="K822" s="10"/>
      <c r="L822" s="10"/>
      <c r="M822" s="10"/>
      <c r="N822" s="10"/>
      <c r="O822" s="10"/>
      <c r="P822" s="21"/>
      <c r="Q822" s="21"/>
      <c r="R822" s="10"/>
      <c r="S822" s="10"/>
      <c r="T822" s="10"/>
      <c r="U822" s="10"/>
      <c r="V822" s="10"/>
      <c r="W822" s="10"/>
      <c r="X822" s="10"/>
      <c r="Y822" s="10"/>
      <c r="Z822" s="10"/>
      <c r="AA822" s="10"/>
      <c r="AB822" s="10"/>
      <c r="AC822" s="10"/>
      <c r="AD822" s="10"/>
      <c r="AE822" s="10"/>
      <c r="AF822" s="10"/>
      <c r="AG822" s="10"/>
      <c r="AH822" s="10"/>
      <c r="AI822" s="10"/>
      <c r="AJ822" s="10"/>
      <c r="AK822" s="10"/>
      <c r="AL822" s="10"/>
      <c r="AM822" s="10"/>
      <c r="AN822" s="10"/>
    </row>
    <row r="823" spans="1:40">
      <c r="A823" s="16"/>
      <c r="B823" s="10"/>
      <c r="C823" s="10"/>
      <c r="D823" s="10"/>
      <c r="E823" s="10"/>
      <c r="F823" s="10"/>
      <c r="G823" s="10"/>
      <c r="H823" s="10"/>
      <c r="I823" s="10"/>
      <c r="J823" s="10"/>
      <c r="K823" s="10"/>
      <c r="L823" s="10"/>
      <c r="M823" s="10"/>
      <c r="N823" s="10"/>
      <c r="O823" s="10"/>
      <c r="P823" s="21"/>
      <c r="Q823" s="21"/>
      <c r="R823" s="10"/>
      <c r="S823" s="10"/>
      <c r="T823" s="10"/>
      <c r="U823" s="10"/>
      <c r="V823" s="10"/>
      <c r="W823" s="10"/>
      <c r="X823" s="10"/>
      <c r="Y823" s="10"/>
      <c r="Z823" s="10"/>
      <c r="AA823" s="10"/>
      <c r="AB823" s="10"/>
      <c r="AC823" s="10"/>
      <c r="AD823" s="10"/>
      <c r="AE823" s="10"/>
      <c r="AF823" s="10"/>
      <c r="AG823" s="10"/>
      <c r="AH823" s="10"/>
      <c r="AI823" s="10"/>
      <c r="AJ823" s="10"/>
      <c r="AK823" s="10"/>
      <c r="AL823" s="10"/>
      <c r="AM823" s="10"/>
      <c r="AN823" s="10"/>
    </row>
    <row r="824" spans="1:40">
      <c r="A824" s="16"/>
      <c r="B824" s="10"/>
      <c r="C824" s="10"/>
      <c r="D824" s="10"/>
      <c r="E824" s="10"/>
      <c r="F824" s="10"/>
      <c r="G824" s="10"/>
      <c r="H824" s="10"/>
      <c r="I824" s="10"/>
      <c r="J824" s="10"/>
      <c r="K824" s="10"/>
      <c r="L824" s="10"/>
      <c r="M824" s="10"/>
      <c r="N824" s="10"/>
      <c r="O824" s="10"/>
      <c r="P824" s="21"/>
      <c r="Q824" s="21"/>
      <c r="R824" s="10"/>
      <c r="S824" s="10"/>
      <c r="T824" s="10"/>
      <c r="U824" s="10"/>
      <c r="V824" s="10"/>
      <c r="W824" s="10"/>
      <c r="X824" s="10"/>
      <c r="Y824" s="10"/>
      <c r="Z824" s="10"/>
      <c r="AA824" s="10"/>
      <c r="AB824" s="10"/>
      <c r="AC824" s="10"/>
      <c r="AD824" s="10"/>
      <c r="AE824" s="10"/>
      <c r="AF824" s="10"/>
      <c r="AG824" s="10"/>
      <c r="AH824" s="10"/>
      <c r="AI824" s="10"/>
      <c r="AJ824" s="10"/>
      <c r="AK824" s="10"/>
      <c r="AL824" s="10"/>
      <c r="AM824" s="10"/>
      <c r="AN824" s="10"/>
    </row>
    <row r="825" spans="1:40">
      <c r="A825" s="16"/>
      <c r="B825" s="10"/>
      <c r="C825" s="10"/>
      <c r="D825" s="10"/>
      <c r="E825" s="10"/>
      <c r="F825" s="10"/>
      <c r="G825" s="10"/>
      <c r="H825" s="10"/>
      <c r="I825" s="10"/>
      <c r="J825" s="10"/>
      <c r="K825" s="10"/>
      <c r="L825" s="10"/>
      <c r="M825" s="10"/>
      <c r="N825" s="10"/>
      <c r="O825" s="10"/>
      <c r="P825" s="21"/>
      <c r="Q825" s="21"/>
      <c r="R825" s="10"/>
      <c r="S825" s="10"/>
      <c r="T825" s="10"/>
      <c r="U825" s="10"/>
      <c r="V825" s="10"/>
      <c r="W825" s="10"/>
      <c r="X825" s="10"/>
      <c r="Y825" s="10"/>
      <c r="Z825" s="10"/>
      <c r="AA825" s="10"/>
      <c r="AB825" s="10"/>
      <c r="AC825" s="10"/>
      <c r="AD825" s="10"/>
      <c r="AE825" s="10"/>
      <c r="AF825" s="10"/>
      <c r="AG825" s="10"/>
      <c r="AH825" s="10"/>
      <c r="AI825" s="10"/>
      <c r="AJ825" s="10"/>
      <c r="AK825" s="10"/>
      <c r="AL825" s="10"/>
      <c r="AM825" s="10"/>
      <c r="AN825" s="10"/>
    </row>
    <row r="826" spans="1:40">
      <c r="A826" s="16"/>
      <c r="B826" s="10"/>
      <c r="C826" s="10"/>
      <c r="D826" s="10"/>
      <c r="E826" s="10"/>
      <c r="F826" s="10"/>
      <c r="G826" s="10"/>
      <c r="H826" s="10"/>
      <c r="I826" s="10"/>
      <c r="J826" s="10"/>
      <c r="K826" s="10"/>
      <c r="L826" s="10"/>
      <c r="M826" s="10"/>
      <c r="N826" s="10"/>
      <c r="O826" s="10"/>
      <c r="P826" s="21"/>
      <c r="Q826" s="21"/>
      <c r="R826" s="10"/>
      <c r="S826" s="10"/>
      <c r="T826" s="10"/>
      <c r="U826" s="10"/>
      <c r="V826" s="10"/>
      <c r="W826" s="10"/>
      <c r="X826" s="10"/>
      <c r="Y826" s="10"/>
      <c r="Z826" s="10"/>
      <c r="AA826" s="10"/>
      <c r="AB826" s="10"/>
      <c r="AC826" s="10"/>
      <c r="AD826" s="10"/>
      <c r="AE826" s="10"/>
      <c r="AF826" s="10"/>
      <c r="AG826" s="10"/>
      <c r="AH826" s="10"/>
      <c r="AI826" s="10"/>
      <c r="AJ826" s="10"/>
      <c r="AK826" s="10"/>
      <c r="AL826" s="10"/>
      <c r="AM826" s="10"/>
      <c r="AN826" s="10"/>
    </row>
    <row r="827" spans="1:40">
      <c r="A827" s="16"/>
      <c r="B827" s="10"/>
      <c r="C827" s="10"/>
      <c r="D827" s="10"/>
      <c r="E827" s="10"/>
      <c r="F827" s="10"/>
      <c r="G827" s="10"/>
      <c r="H827" s="10"/>
      <c r="I827" s="10"/>
      <c r="J827" s="10"/>
      <c r="K827" s="10"/>
      <c r="L827" s="10"/>
      <c r="M827" s="10"/>
      <c r="N827" s="10"/>
      <c r="O827" s="10"/>
      <c r="P827" s="21"/>
      <c r="Q827" s="21"/>
      <c r="R827" s="10"/>
      <c r="S827" s="10"/>
      <c r="T827" s="10"/>
      <c r="U827" s="10"/>
      <c r="V827" s="10"/>
      <c r="W827" s="10"/>
      <c r="X827" s="10"/>
      <c r="Y827" s="10"/>
      <c r="Z827" s="10"/>
      <c r="AA827" s="10"/>
      <c r="AB827" s="10"/>
      <c r="AC827" s="10"/>
      <c r="AD827" s="10"/>
      <c r="AE827" s="10"/>
      <c r="AF827" s="10"/>
      <c r="AG827" s="10"/>
      <c r="AH827" s="10"/>
      <c r="AI827" s="10"/>
      <c r="AJ827" s="10"/>
      <c r="AK827" s="10"/>
      <c r="AL827" s="10"/>
      <c r="AM827" s="10"/>
      <c r="AN827" s="10"/>
    </row>
    <row r="828" spans="1:40">
      <c r="A828" s="16"/>
      <c r="B828" s="10"/>
      <c r="C828" s="10"/>
      <c r="D828" s="10"/>
      <c r="E828" s="10"/>
      <c r="F828" s="10"/>
      <c r="G828" s="10"/>
      <c r="H828" s="10"/>
      <c r="I828" s="10"/>
      <c r="J828" s="10"/>
      <c r="K828" s="10"/>
      <c r="L828" s="10"/>
      <c r="M828" s="10"/>
      <c r="N828" s="10"/>
      <c r="O828" s="10"/>
      <c r="P828" s="21"/>
      <c r="Q828" s="21"/>
      <c r="R828" s="10"/>
      <c r="S828" s="10"/>
      <c r="T828" s="10"/>
      <c r="U828" s="10"/>
      <c r="V828" s="10"/>
      <c r="W828" s="10"/>
      <c r="X828" s="10"/>
      <c r="Y828" s="10"/>
      <c r="Z828" s="10"/>
      <c r="AA828" s="10"/>
      <c r="AB828" s="10"/>
      <c r="AC828" s="10"/>
      <c r="AD828" s="10"/>
      <c r="AE828" s="10"/>
      <c r="AF828" s="10"/>
      <c r="AG828" s="10"/>
      <c r="AH828" s="10"/>
      <c r="AI828" s="10"/>
      <c r="AJ828" s="10"/>
      <c r="AK828" s="10"/>
      <c r="AL828" s="10"/>
      <c r="AM828" s="10"/>
      <c r="AN828" s="10"/>
    </row>
    <row r="829" spans="1:40">
      <c r="A829" s="16"/>
      <c r="B829" s="10"/>
      <c r="C829" s="10"/>
      <c r="D829" s="10"/>
      <c r="E829" s="10"/>
      <c r="F829" s="10"/>
      <c r="G829" s="10"/>
      <c r="H829" s="10"/>
      <c r="I829" s="10"/>
      <c r="J829" s="10"/>
      <c r="K829" s="10"/>
      <c r="L829" s="10"/>
      <c r="M829" s="10"/>
      <c r="N829" s="10"/>
      <c r="O829" s="10"/>
      <c r="P829" s="21"/>
      <c r="Q829" s="21"/>
      <c r="R829" s="10"/>
      <c r="S829" s="10"/>
      <c r="T829" s="10"/>
      <c r="U829" s="10"/>
      <c r="V829" s="10"/>
      <c r="W829" s="10"/>
      <c r="X829" s="10"/>
      <c r="Y829" s="10"/>
      <c r="Z829" s="10"/>
      <c r="AA829" s="10"/>
      <c r="AB829" s="10"/>
      <c r="AC829" s="10"/>
      <c r="AD829" s="10"/>
      <c r="AE829" s="10"/>
      <c r="AF829" s="10"/>
      <c r="AG829" s="10"/>
      <c r="AH829" s="10"/>
      <c r="AI829" s="10"/>
      <c r="AJ829" s="10"/>
      <c r="AK829" s="10"/>
      <c r="AL829" s="10"/>
      <c r="AM829" s="10"/>
      <c r="AN829" s="10"/>
    </row>
    <row r="830" spans="1:40">
      <c r="A830" s="16"/>
      <c r="B830" s="10"/>
      <c r="C830" s="10"/>
      <c r="D830" s="10"/>
      <c r="E830" s="10"/>
      <c r="F830" s="10"/>
      <c r="G830" s="10"/>
      <c r="H830" s="10"/>
      <c r="I830" s="10"/>
      <c r="J830" s="10"/>
      <c r="K830" s="10"/>
      <c r="L830" s="10"/>
      <c r="M830" s="10"/>
      <c r="N830" s="10"/>
      <c r="O830" s="10"/>
      <c r="P830" s="21"/>
      <c r="Q830" s="21"/>
      <c r="R830" s="10"/>
      <c r="S830" s="10"/>
      <c r="T830" s="10"/>
      <c r="U830" s="10"/>
      <c r="V830" s="10"/>
      <c r="W830" s="10"/>
      <c r="X830" s="10"/>
      <c r="Y830" s="10"/>
      <c r="Z830" s="10"/>
      <c r="AA830" s="10"/>
      <c r="AB830" s="10"/>
      <c r="AC830" s="10"/>
      <c r="AD830" s="10"/>
      <c r="AE830" s="10"/>
      <c r="AF830" s="10"/>
      <c r="AG830" s="10"/>
      <c r="AH830" s="10"/>
      <c r="AI830" s="10"/>
      <c r="AJ830" s="10"/>
      <c r="AK830" s="10"/>
      <c r="AL830" s="10"/>
      <c r="AM830" s="10"/>
      <c r="AN830" s="10"/>
    </row>
    <row r="831" spans="1:40">
      <c r="A831" s="16"/>
      <c r="B831" s="10"/>
      <c r="C831" s="10"/>
      <c r="D831" s="10"/>
      <c r="E831" s="10"/>
      <c r="F831" s="10"/>
      <c r="G831" s="10"/>
      <c r="H831" s="10"/>
      <c r="I831" s="10"/>
      <c r="J831" s="10"/>
      <c r="K831" s="10"/>
      <c r="L831" s="10"/>
      <c r="M831" s="10"/>
      <c r="N831" s="10"/>
      <c r="O831" s="10"/>
      <c r="P831" s="21"/>
      <c r="Q831" s="21"/>
      <c r="R831" s="10"/>
      <c r="S831" s="10"/>
      <c r="T831" s="10"/>
      <c r="U831" s="10"/>
      <c r="V831" s="10"/>
      <c r="W831" s="10"/>
      <c r="X831" s="10"/>
      <c r="Y831" s="10"/>
      <c r="Z831" s="10"/>
      <c r="AA831" s="10"/>
      <c r="AB831" s="10"/>
      <c r="AC831" s="10"/>
      <c r="AD831" s="10"/>
      <c r="AE831" s="10"/>
      <c r="AF831" s="10"/>
      <c r="AG831" s="10"/>
      <c r="AH831" s="10"/>
      <c r="AI831" s="10"/>
      <c r="AJ831" s="10"/>
      <c r="AK831" s="10"/>
      <c r="AL831" s="10"/>
      <c r="AM831" s="10"/>
      <c r="AN831" s="10"/>
    </row>
    <row r="832" spans="1:40">
      <c r="A832" s="16"/>
      <c r="B832" s="10"/>
      <c r="C832" s="10"/>
      <c r="D832" s="10"/>
      <c r="E832" s="10"/>
      <c r="F832" s="10"/>
      <c r="G832" s="10"/>
      <c r="H832" s="10"/>
      <c r="I832" s="10"/>
      <c r="J832" s="10"/>
      <c r="K832" s="10"/>
      <c r="L832" s="10"/>
      <c r="M832" s="10"/>
      <c r="N832" s="10"/>
      <c r="O832" s="10"/>
      <c r="P832" s="21"/>
      <c r="Q832" s="21"/>
      <c r="R832" s="10"/>
      <c r="S832" s="10"/>
      <c r="T832" s="10"/>
      <c r="U832" s="10"/>
      <c r="V832" s="10"/>
      <c r="W832" s="10"/>
      <c r="X832" s="10"/>
      <c r="Y832" s="10"/>
      <c r="Z832" s="10"/>
      <c r="AA832" s="10"/>
      <c r="AB832" s="10"/>
      <c r="AC832" s="10"/>
      <c r="AD832" s="10"/>
      <c r="AE832" s="10"/>
      <c r="AF832" s="10"/>
      <c r="AG832" s="10"/>
      <c r="AH832" s="10"/>
      <c r="AI832" s="10"/>
      <c r="AJ832" s="10"/>
      <c r="AK832" s="10"/>
      <c r="AL832" s="10"/>
      <c r="AM832" s="10"/>
      <c r="AN832" s="10"/>
    </row>
    <row r="833" spans="1:40">
      <c r="A833" s="16"/>
      <c r="B833" s="10"/>
      <c r="C833" s="10"/>
      <c r="D833" s="10"/>
      <c r="E833" s="10"/>
      <c r="F833" s="10"/>
      <c r="G833" s="10"/>
      <c r="H833" s="10"/>
      <c r="I833" s="10"/>
      <c r="J833" s="10"/>
      <c r="K833" s="10"/>
      <c r="L833" s="10"/>
      <c r="M833" s="10"/>
      <c r="N833" s="10"/>
      <c r="O833" s="10"/>
      <c r="P833" s="21"/>
      <c r="Q833" s="21"/>
      <c r="R833" s="10"/>
      <c r="S833" s="10"/>
      <c r="T833" s="10"/>
      <c r="U833" s="10"/>
      <c r="V833" s="10"/>
      <c r="W833" s="10"/>
      <c r="X833" s="10"/>
      <c r="Y833" s="10"/>
      <c r="Z833" s="10"/>
      <c r="AA833" s="10"/>
      <c r="AB833" s="10"/>
      <c r="AC833" s="10"/>
      <c r="AD833" s="10"/>
      <c r="AE833" s="10"/>
      <c r="AF833" s="10"/>
      <c r="AG833" s="10"/>
      <c r="AH833" s="10"/>
      <c r="AI833" s="10"/>
      <c r="AJ833" s="10"/>
      <c r="AK833" s="10"/>
      <c r="AL833" s="10"/>
      <c r="AM833" s="10"/>
      <c r="AN833" s="10"/>
    </row>
    <row r="834" spans="1:40">
      <c r="A834" s="16"/>
      <c r="B834" s="10"/>
      <c r="C834" s="10"/>
      <c r="D834" s="10"/>
      <c r="E834" s="10"/>
      <c r="F834" s="10"/>
      <c r="G834" s="10"/>
      <c r="H834" s="10"/>
      <c r="I834" s="10"/>
      <c r="J834" s="10"/>
      <c r="K834" s="10"/>
      <c r="L834" s="10"/>
      <c r="M834" s="10"/>
      <c r="N834" s="10"/>
      <c r="O834" s="10"/>
      <c r="P834" s="21"/>
      <c r="Q834" s="21"/>
      <c r="R834" s="10"/>
      <c r="S834" s="10"/>
      <c r="T834" s="10"/>
      <c r="U834" s="10"/>
      <c r="V834" s="10"/>
      <c r="W834" s="10"/>
      <c r="X834" s="10"/>
      <c r="Y834" s="10"/>
      <c r="Z834" s="10"/>
      <c r="AA834" s="10"/>
      <c r="AB834" s="10"/>
      <c r="AC834" s="10"/>
      <c r="AD834" s="10"/>
      <c r="AE834" s="10"/>
      <c r="AF834" s="10"/>
      <c r="AG834" s="10"/>
      <c r="AH834" s="10"/>
      <c r="AI834" s="10"/>
      <c r="AJ834" s="10"/>
      <c r="AK834" s="10"/>
      <c r="AL834" s="10"/>
      <c r="AM834" s="10"/>
      <c r="AN834" s="10"/>
    </row>
    <row r="835" spans="1:40">
      <c r="A835" s="16"/>
      <c r="B835" s="10"/>
      <c r="C835" s="10"/>
      <c r="D835" s="10"/>
      <c r="E835" s="10"/>
      <c r="F835" s="10"/>
      <c r="G835" s="10"/>
      <c r="H835" s="10"/>
      <c r="I835" s="10"/>
      <c r="J835" s="10"/>
      <c r="K835" s="10"/>
      <c r="L835" s="10"/>
      <c r="M835" s="10"/>
      <c r="N835" s="10"/>
      <c r="O835" s="10"/>
      <c r="P835" s="21"/>
      <c r="Q835" s="21"/>
      <c r="R835" s="10"/>
      <c r="S835" s="10"/>
      <c r="T835" s="10"/>
      <c r="U835" s="10"/>
      <c r="V835" s="10"/>
      <c r="W835" s="10"/>
      <c r="X835" s="10"/>
      <c r="Y835" s="10"/>
      <c r="Z835" s="10"/>
      <c r="AA835" s="10"/>
      <c r="AB835" s="10"/>
      <c r="AC835" s="10"/>
      <c r="AD835" s="10"/>
      <c r="AE835" s="10"/>
      <c r="AF835" s="10"/>
      <c r="AG835" s="10"/>
      <c r="AH835" s="10"/>
      <c r="AI835" s="10"/>
      <c r="AJ835" s="10"/>
      <c r="AK835" s="10"/>
      <c r="AL835" s="10"/>
      <c r="AM835" s="10"/>
      <c r="AN835" s="10"/>
    </row>
    <row r="836" spans="1:40">
      <c r="A836" s="16"/>
      <c r="B836" s="10"/>
      <c r="C836" s="10"/>
      <c r="D836" s="10"/>
      <c r="E836" s="10"/>
      <c r="F836" s="10"/>
      <c r="G836" s="10"/>
      <c r="H836" s="10"/>
      <c r="I836" s="10"/>
      <c r="J836" s="10"/>
      <c r="K836" s="10"/>
      <c r="L836" s="10"/>
      <c r="M836" s="10"/>
      <c r="N836" s="10"/>
      <c r="O836" s="10"/>
      <c r="P836" s="21"/>
      <c r="Q836" s="21"/>
      <c r="R836" s="10"/>
      <c r="S836" s="10"/>
      <c r="T836" s="10"/>
      <c r="U836" s="10"/>
      <c r="V836" s="10"/>
      <c r="W836" s="10"/>
      <c r="X836" s="10"/>
      <c r="Y836" s="10"/>
      <c r="Z836" s="10"/>
      <c r="AA836" s="10"/>
      <c r="AB836" s="10"/>
      <c r="AC836" s="10"/>
      <c r="AD836" s="10"/>
      <c r="AE836" s="10"/>
      <c r="AF836" s="10"/>
      <c r="AG836" s="10"/>
      <c r="AH836" s="10"/>
      <c r="AI836" s="10"/>
      <c r="AJ836" s="10"/>
      <c r="AK836" s="10"/>
      <c r="AL836" s="10"/>
      <c r="AM836" s="10"/>
      <c r="AN836" s="10"/>
    </row>
    <row r="837" spans="1:40">
      <c r="A837" s="16"/>
      <c r="B837" s="10"/>
      <c r="C837" s="10"/>
      <c r="D837" s="10"/>
      <c r="E837" s="10"/>
      <c r="F837" s="10"/>
      <c r="G837" s="10"/>
      <c r="H837" s="10"/>
      <c r="I837" s="10"/>
      <c r="J837" s="10"/>
      <c r="K837" s="10"/>
      <c r="L837" s="10"/>
      <c r="M837" s="10"/>
      <c r="N837" s="10"/>
      <c r="O837" s="10"/>
      <c r="P837" s="21"/>
      <c r="Q837" s="21"/>
      <c r="R837" s="10"/>
      <c r="S837" s="10"/>
      <c r="T837" s="10"/>
      <c r="U837" s="10"/>
      <c r="V837" s="10"/>
      <c r="W837" s="10"/>
      <c r="X837" s="10"/>
      <c r="Y837" s="10"/>
      <c r="Z837" s="10"/>
      <c r="AA837" s="10"/>
      <c r="AB837" s="10"/>
      <c r="AC837" s="10"/>
      <c r="AD837" s="10"/>
      <c r="AE837" s="10"/>
      <c r="AF837" s="10"/>
      <c r="AG837" s="10"/>
      <c r="AH837" s="10"/>
      <c r="AI837" s="10"/>
      <c r="AJ837" s="10"/>
      <c r="AK837" s="10"/>
      <c r="AL837" s="10"/>
      <c r="AM837" s="10"/>
      <c r="AN837" s="10"/>
    </row>
    <row r="838" spans="1:40">
      <c r="A838" s="16"/>
      <c r="B838" s="10"/>
      <c r="C838" s="10"/>
      <c r="D838" s="10"/>
      <c r="E838" s="10"/>
      <c r="F838" s="10"/>
      <c r="G838" s="10"/>
      <c r="H838" s="10"/>
      <c r="I838" s="10"/>
      <c r="J838" s="10"/>
      <c r="K838" s="10"/>
      <c r="L838" s="10"/>
      <c r="M838" s="10"/>
      <c r="N838" s="10"/>
      <c r="O838" s="10"/>
      <c r="P838" s="21"/>
      <c r="Q838" s="21"/>
      <c r="R838" s="10"/>
      <c r="S838" s="10"/>
      <c r="T838" s="10"/>
      <c r="U838" s="10"/>
      <c r="V838" s="10"/>
      <c r="W838" s="10"/>
      <c r="X838" s="10"/>
      <c r="Y838" s="10"/>
      <c r="Z838" s="10"/>
      <c r="AA838" s="10"/>
      <c r="AB838" s="10"/>
      <c r="AC838" s="10"/>
      <c r="AD838" s="10"/>
      <c r="AE838" s="10"/>
      <c r="AF838" s="10"/>
      <c r="AG838" s="10"/>
      <c r="AH838" s="10"/>
      <c r="AI838" s="10"/>
      <c r="AJ838" s="10"/>
      <c r="AK838" s="10"/>
      <c r="AL838" s="10"/>
      <c r="AM838" s="10"/>
      <c r="AN838" s="10"/>
    </row>
    <row r="839" spans="1:40">
      <c r="A839" s="16"/>
      <c r="B839" s="10"/>
      <c r="C839" s="10"/>
      <c r="D839" s="10"/>
      <c r="E839" s="10"/>
      <c r="F839" s="10"/>
      <c r="G839" s="10"/>
      <c r="H839" s="10"/>
      <c r="I839" s="10"/>
      <c r="J839" s="10"/>
      <c r="K839" s="10"/>
      <c r="L839" s="10"/>
      <c r="M839" s="10"/>
      <c r="N839" s="10"/>
      <c r="O839" s="10"/>
      <c r="P839" s="21"/>
      <c r="Q839" s="21"/>
      <c r="R839" s="10"/>
      <c r="S839" s="10"/>
      <c r="T839" s="10"/>
      <c r="U839" s="10"/>
      <c r="V839" s="10"/>
      <c r="W839" s="10"/>
      <c r="X839" s="10"/>
      <c r="Y839" s="10"/>
      <c r="Z839" s="10"/>
      <c r="AA839" s="10"/>
      <c r="AB839" s="10"/>
      <c r="AC839" s="10"/>
      <c r="AD839" s="10"/>
      <c r="AE839" s="10"/>
      <c r="AF839" s="10"/>
      <c r="AG839" s="10"/>
      <c r="AH839" s="10"/>
      <c r="AI839" s="10"/>
      <c r="AJ839" s="10"/>
      <c r="AK839" s="10"/>
      <c r="AL839" s="10"/>
      <c r="AM839" s="10"/>
      <c r="AN839" s="10"/>
    </row>
    <row r="840" spans="1:40">
      <c r="A840" s="16"/>
      <c r="B840" s="10"/>
      <c r="C840" s="10"/>
      <c r="D840" s="10"/>
      <c r="E840" s="10"/>
      <c r="F840" s="10"/>
      <c r="G840" s="10"/>
      <c r="H840" s="10"/>
      <c r="I840" s="10"/>
      <c r="J840" s="10"/>
      <c r="K840" s="10"/>
      <c r="L840" s="10"/>
      <c r="M840" s="10"/>
      <c r="N840" s="10"/>
      <c r="O840" s="10"/>
      <c r="P840" s="21"/>
      <c r="Q840" s="21"/>
      <c r="R840" s="10"/>
      <c r="S840" s="10"/>
      <c r="T840" s="10"/>
      <c r="U840" s="10"/>
      <c r="V840" s="10"/>
      <c r="W840" s="10"/>
      <c r="X840" s="10"/>
      <c r="Y840" s="10"/>
      <c r="Z840" s="10"/>
      <c r="AA840" s="10"/>
      <c r="AB840" s="10"/>
      <c r="AC840" s="10"/>
      <c r="AD840" s="10"/>
      <c r="AE840" s="10"/>
      <c r="AF840" s="10"/>
      <c r="AG840" s="10"/>
      <c r="AH840" s="10"/>
      <c r="AI840" s="10"/>
      <c r="AJ840" s="10"/>
      <c r="AK840" s="10"/>
      <c r="AL840" s="10"/>
      <c r="AM840" s="10"/>
      <c r="AN840" s="10"/>
    </row>
    <row r="841" spans="1:40">
      <c r="A841" s="16"/>
      <c r="B841" s="10"/>
      <c r="C841" s="10"/>
      <c r="D841" s="10"/>
      <c r="E841" s="10"/>
      <c r="F841" s="10"/>
      <c r="G841" s="10"/>
      <c r="H841" s="10"/>
      <c r="I841" s="10"/>
      <c r="J841" s="10"/>
      <c r="K841" s="10"/>
      <c r="L841" s="10"/>
      <c r="M841" s="10"/>
      <c r="N841" s="10"/>
      <c r="O841" s="10"/>
      <c r="P841" s="21"/>
      <c r="Q841" s="21"/>
      <c r="R841" s="10"/>
      <c r="S841" s="10"/>
      <c r="T841" s="10"/>
      <c r="U841" s="10"/>
      <c r="V841" s="10"/>
      <c r="W841" s="10"/>
      <c r="X841" s="10"/>
      <c r="Y841" s="10"/>
      <c r="Z841" s="10"/>
      <c r="AA841" s="10"/>
      <c r="AB841" s="10"/>
      <c r="AC841" s="10"/>
      <c r="AD841" s="10"/>
      <c r="AE841" s="10"/>
      <c r="AF841" s="10"/>
      <c r="AG841" s="10"/>
      <c r="AH841" s="10"/>
      <c r="AI841" s="10"/>
      <c r="AJ841" s="10"/>
      <c r="AK841" s="10"/>
      <c r="AL841" s="10"/>
      <c r="AM841" s="10"/>
      <c r="AN841" s="10"/>
    </row>
    <row r="842" spans="1:40">
      <c r="A842" s="16"/>
      <c r="B842" s="10"/>
      <c r="C842" s="10"/>
      <c r="D842" s="10"/>
      <c r="E842" s="10"/>
      <c r="F842" s="10"/>
      <c r="G842" s="10"/>
      <c r="H842" s="10"/>
      <c r="I842" s="10"/>
      <c r="J842" s="10"/>
      <c r="K842" s="10"/>
      <c r="L842" s="10"/>
      <c r="M842" s="10"/>
      <c r="N842" s="10"/>
      <c r="O842" s="10"/>
      <c r="P842" s="21"/>
      <c r="Q842" s="21"/>
      <c r="R842" s="10"/>
      <c r="S842" s="10"/>
      <c r="T842" s="10"/>
      <c r="U842" s="10"/>
      <c r="V842" s="10"/>
      <c r="W842" s="10"/>
      <c r="X842" s="10"/>
      <c r="Y842" s="10"/>
      <c r="Z842" s="10"/>
      <c r="AA842" s="10"/>
      <c r="AB842" s="10"/>
      <c r="AC842" s="10"/>
      <c r="AD842" s="10"/>
      <c r="AE842" s="10"/>
      <c r="AF842" s="10"/>
      <c r="AG842" s="10"/>
      <c r="AH842" s="10"/>
      <c r="AI842" s="10"/>
      <c r="AJ842" s="10"/>
      <c r="AK842" s="10"/>
      <c r="AL842" s="10"/>
      <c r="AM842" s="10"/>
      <c r="AN842" s="10"/>
    </row>
    <row r="843" spans="1:40">
      <c r="A843" s="16"/>
      <c r="B843" s="10"/>
      <c r="C843" s="10"/>
      <c r="D843" s="10"/>
      <c r="E843" s="10"/>
      <c r="F843" s="10"/>
      <c r="G843" s="10"/>
      <c r="H843" s="10"/>
      <c r="I843" s="10"/>
      <c r="J843" s="10"/>
      <c r="K843" s="10"/>
      <c r="L843" s="10"/>
      <c r="M843" s="10"/>
      <c r="N843" s="10"/>
      <c r="O843" s="10"/>
      <c r="P843" s="21"/>
      <c r="Q843" s="21"/>
      <c r="R843" s="10"/>
      <c r="S843" s="10"/>
      <c r="T843" s="10"/>
      <c r="U843" s="10"/>
      <c r="V843" s="10"/>
      <c r="W843" s="10"/>
      <c r="X843" s="10"/>
      <c r="Y843" s="10"/>
      <c r="Z843" s="10"/>
      <c r="AA843" s="10"/>
      <c r="AB843" s="10"/>
      <c r="AC843" s="10"/>
      <c r="AD843" s="10"/>
      <c r="AE843" s="10"/>
      <c r="AF843" s="10"/>
      <c r="AG843" s="10"/>
      <c r="AH843" s="10"/>
      <c r="AI843" s="10"/>
      <c r="AJ843" s="10"/>
      <c r="AK843" s="10"/>
      <c r="AL843" s="10"/>
      <c r="AM843" s="10"/>
      <c r="AN843" s="10"/>
    </row>
    <row r="844" spans="1:40">
      <c r="A844" s="16"/>
      <c r="B844" s="10"/>
      <c r="C844" s="10"/>
      <c r="D844" s="10"/>
      <c r="E844" s="10"/>
      <c r="F844" s="10"/>
      <c r="G844" s="10"/>
      <c r="H844" s="10"/>
      <c r="I844" s="10"/>
      <c r="J844" s="10"/>
      <c r="K844" s="10"/>
      <c r="L844" s="10"/>
      <c r="M844" s="10"/>
      <c r="N844" s="10"/>
      <c r="O844" s="10"/>
      <c r="P844" s="21"/>
      <c r="Q844" s="21"/>
      <c r="R844" s="10"/>
      <c r="S844" s="10"/>
      <c r="T844" s="10"/>
      <c r="U844" s="10"/>
      <c r="V844" s="10"/>
      <c r="W844" s="10"/>
      <c r="X844" s="10"/>
      <c r="Y844" s="10"/>
      <c r="Z844" s="10"/>
      <c r="AA844" s="10"/>
      <c r="AB844" s="10"/>
      <c r="AC844" s="10"/>
      <c r="AD844" s="10"/>
      <c r="AE844" s="10"/>
      <c r="AF844" s="10"/>
      <c r="AG844" s="10"/>
      <c r="AH844" s="10"/>
      <c r="AI844" s="10"/>
      <c r="AJ844" s="10"/>
      <c r="AK844" s="10"/>
      <c r="AL844" s="10"/>
      <c r="AM844" s="10"/>
      <c r="AN844" s="10"/>
    </row>
    <row r="845" spans="1:40">
      <c r="A845" s="16"/>
      <c r="B845" s="10"/>
      <c r="C845" s="10"/>
      <c r="D845" s="10"/>
      <c r="E845" s="10"/>
      <c r="F845" s="10"/>
      <c r="G845" s="10"/>
      <c r="H845" s="10"/>
      <c r="I845" s="10"/>
      <c r="J845" s="10"/>
      <c r="K845" s="10"/>
      <c r="L845" s="10"/>
      <c r="M845" s="10"/>
      <c r="N845" s="10"/>
      <c r="O845" s="10"/>
      <c r="P845" s="21"/>
      <c r="Q845" s="21"/>
      <c r="R845" s="10"/>
      <c r="S845" s="10"/>
      <c r="T845" s="10"/>
      <c r="U845" s="10"/>
      <c r="V845" s="10"/>
      <c r="W845" s="10"/>
      <c r="X845" s="10"/>
      <c r="Y845" s="10"/>
      <c r="Z845" s="10"/>
      <c r="AA845" s="10"/>
      <c r="AB845" s="10"/>
      <c r="AC845" s="10"/>
      <c r="AD845" s="10"/>
      <c r="AE845" s="10"/>
      <c r="AF845" s="10"/>
      <c r="AG845" s="10"/>
      <c r="AH845" s="10"/>
      <c r="AI845" s="10"/>
      <c r="AJ845" s="10"/>
      <c r="AK845" s="10"/>
      <c r="AL845" s="10"/>
      <c r="AM845" s="10"/>
      <c r="AN845" s="10"/>
    </row>
    <row r="846" spans="1:40">
      <c r="A846" s="16"/>
      <c r="B846" s="10"/>
      <c r="C846" s="10"/>
      <c r="D846" s="10"/>
      <c r="E846" s="10"/>
      <c r="F846" s="10"/>
      <c r="G846" s="10"/>
      <c r="H846" s="10"/>
      <c r="I846" s="10"/>
      <c r="J846" s="10"/>
      <c r="K846" s="10"/>
      <c r="L846" s="10"/>
      <c r="M846" s="10"/>
      <c r="N846" s="10"/>
      <c r="O846" s="10"/>
      <c r="P846" s="21"/>
      <c r="Q846" s="21"/>
      <c r="R846" s="10"/>
      <c r="S846" s="10"/>
      <c r="T846" s="10"/>
      <c r="U846" s="10"/>
      <c r="V846" s="10"/>
      <c r="W846" s="10"/>
      <c r="X846" s="10"/>
      <c r="Y846" s="10"/>
      <c r="Z846" s="10"/>
      <c r="AA846" s="10"/>
      <c r="AB846" s="10"/>
      <c r="AC846" s="10"/>
      <c r="AD846" s="10"/>
      <c r="AE846" s="10"/>
      <c r="AF846" s="10"/>
      <c r="AG846" s="10"/>
      <c r="AH846" s="10"/>
      <c r="AI846" s="10"/>
      <c r="AJ846" s="10"/>
      <c r="AK846" s="10"/>
      <c r="AL846" s="10"/>
      <c r="AM846" s="10"/>
      <c r="AN846" s="10"/>
    </row>
    <row r="847" spans="1:40">
      <c r="A847" s="16"/>
      <c r="B847" s="10"/>
      <c r="C847" s="10"/>
      <c r="D847" s="10"/>
      <c r="E847" s="10"/>
      <c r="F847" s="10"/>
      <c r="G847" s="10"/>
      <c r="H847" s="10"/>
      <c r="I847" s="10"/>
      <c r="J847" s="10"/>
      <c r="K847" s="10"/>
      <c r="L847" s="10"/>
      <c r="M847" s="10"/>
      <c r="N847" s="10"/>
      <c r="O847" s="10"/>
      <c r="P847" s="21"/>
      <c r="Q847" s="21"/>
      <c r="R847" s="10"/>
      <c r="S847" s="10"/>
      <c r="T847" s="10"/>
      <c r="U847" s="10"/>
      <c r="V847" s="10"/>
      <c r="W847" s="10"/>
      <c r="X847" s="10"/>
      <c r="Y847" s="10"/>
      <c r="Z847" s="10"/>
      <c r="AA847" s="10"/>
      <c r="AB847" s="10"/>
      <c r="AC847" s="10"/>
      <c r="AD847" s="10"/>
      <c r="AE847" s="10"/>
      <c r="AF847" s="10"/>
      <c r="AG847" s="10"/>
      <c r="AH847" s="10"/>
      <c r="AI847" s="10"/>
      <c r="AJ847" s="10"/>
      <c r="AK847" s="10"/>
      <c r="AL847" s="10"/>
      <c r="AM847" s="10"/>
      <c r="AN847" s="10"/>
    </row>
    <row r="848" spans="1:40">
      <c r="A848" s="16"/>
      <c r="B848" s="10"/>
      <c r="C848" s="10"/>
      <c r="D848" s="10"/>
      <c r="E848" s="10"/>
      <c r="F848" s="10"/>
      <c r="G848" s="10"/>
      <c r="H848" s="10"/>
      <c r="I848" s="10"/>
      <c r="J848" s="10"/>
      <c r="K848" s="10"/>
      <c r="L848" s="10"/>
      <c r="M848" s="10"/>
      <c r="N848" s="10"/>
      <c r="O848" s="10"/>
      <c r="P848" s="21"/>
      <c r="Q848" s="21"/>
      <c r="R848" s="10"/>
      <c r="S848" s="10"/>
      <c r="T848" s="10"/>
      <c r="U848" s="10"/>
      <c r="V848" s="10"/>
      <c r="W848" s="10"/>
      <c r="X848" s="10"/>
      <c r="Y848" s="10"/>
      <c r="Z848" s="10"/>
      <c r="AA848" s="10"/>
      <c r="AB848" s="10"/>
      <c r="AC848" s="10"/>
      <c r="AD848" s="10"/>
      <c r="AE848" s="10"/>
      <c r="AF848" s="10"/>
      <c r="AG848" s="10"/>
      <c r="AH848" s="10"/>
      <c r="AI848" s="10"/>
      <c r="AJ848" s="10"/>
      <c r="AK848" s="10"/>
      <c r="AL848" s="10"/>
      <c r="AM848" s="10"/>
      <c r="AN848" s="10"/>
    </row>
    <row r="849" spans="1:40">
      <c r="A849" s="16"/>
      <c r="B849" s="10"/>
      <c r="C849" s="10"/>
      <c r="D849" s="10"/>
      <c r="E849" s="10"/>
      <c r="F849" s="10"/>
      <c r="G849" s="10"/>
      <c r="H849" s="10"/>
      <c r="I849" s="10"/>
      <c r="J849" s="10"/>
      <c r="K849" s="10"/>
      <c r="L849" s="10"/>
      <c r="M849" s="10"/>
      <c r="N849" s="10"/>
      <c r="O849" s="10"/>
      <c r="P849" s="21"/>
      <c r="Q849" s="21"/>
      <c r="R849" s="10"/>
      <c r="S849" s="10"/>
      <c r="T849" s="10"/>
      <c r="U849" s="10"/>
      <c r="V849" s="10"/>
      <c r="W849" s="10"/>
      <c r="X849" s="10"/>
      <c r="Y849" s="10"/>
      <c r="Z849" s="10"/>
      <c r="AA849" s="10"/>
      <c r="AB849" s="10"/>
      <c r="AC849" s="10"/>
      <c r="AD849" s="10"/>
      <c r="AE849" s="10"/>
      <c r="AF849" s="10"/>
      <c r="AG849" s="10"/>
      <c r="AH849" s="10"/>
      <c r="AI849" s="10"/>
      <c r="AJ849" s="10"/>
      <c r="AK849" s="10"/>
      <c r="AL849" s="10"/>
      <c r="AM849" s="10"/>
      <c r="AN849" s="10"/>
    </row>
    <row r="850" spans="1:40">
      <c r="A850" s="16"/>
      <c r="B850" s="10"/>
      <c r="C850" s="10"/>
      <c r="D850" s="10"/>
      <c r="E850" s="10"/>
      <c r="F850" s="10"/>
      <c r="G850" s="10"/>
      <c r="H850" s="10"/>
      <c r="I850" s="10"/>
      <c r="J850" s="10"/>
      <c r="K850" s="10"/>
      <c r="L850" s="10"/>
      <c r="M850" s="10"/>
      <c r="N850" s="10"/>
      <c r="O850" s="10"/>
      <c r="P850" s="21"/>
      <c r="Q850" s="21"/>
      <c r="R850" s="10"/>
      <c r="S850" s="10"/>
      <c r="T850" s="10"/>
      <c r="U850" s="10"/>
      <c r="V850" s="10"/>
      <c r="W850" s="10"/>
      <c r="X850" s="10"/>
      <c r="Y850" s="10"/>
      <c r="Z850" s="10"/>
      <c r="AA850" s="10"/>
      <c r="AB850" s="10"/>
      <c r="AC850" s="10"/>
      <c r="AD850" s="10"/>
      <c r="AE850" s="10"/>
      <c r="AF850" s="10"/>
      <c r="AG850" s="10"/>
      <c r="AH850" s="10"/>
      <c r="AI850" s="10"/>
      <c r="AJ850" s="10"/>
      <c r="AK850" s="10"/>
      <c r="AL850" s="10"/>
      <c r="AM850" s="10"/>
      <c r="AN850" s="10"/>
    </row>
    <row r="851" spans="1:40">
      <c r="A851" s="16"/>
      <c r="B851" s="10"/>
      <c r="C851" s="10"/>
      <c r="D851" s="10"/>
      <c r="E851" s="10"/>
      <c r="F851" s="10"/>
      <c r="G851" s="10"/>
      <c r="H851" s="10"/>
      <c r="I851" s="10"/>
      <c r="J851" s="10"/>
      <c r="K851" s="10"/>
      <c r="L851" s="10"/>
      <c r="M851" s="10"/>
      <c r="N851" s="10"/>
      <c r="O851" s="10"/>
      <c r="P851" s="21"/>
      <c r="Q851" s="21"/>
      <c r="R851" s="10"/>
      <c r="S851" s="10"/>
      <c r="T851" s="10"/>
      <c r="U851" s="10"/>
      <c r="V851" s="10"/>
      <c r="W851" s="10"/>
      <c r="X851" s="10"/>
      <c r="Y851" s="10"/>
      <c r="Z851" s="10"/>
      <c r="AA851" s="10"/>
      <c r="AB851" s="10"/>
      <c r="AC851" s="10"/>
      <c r="AD851" s="10"/>
      <c r="AE851" s="10"/>
      <c r="AF851" s="10"/>
      <c r="AG851" s="10"/>
      <c r="AH851" s="10"/>
      <c r="AI851" s="10"/>
      <c r="AJ851" s="10"/>
      <c r="AK851" s="10"/>
      <c r="AL851" s="10"/>
      <c r="AM851" s="10"/>
      <c r="AN851" s="10"/>
    </row>
    <row r="852" spans="1:40">
      <c r="A852" s="16"/>
      <c r="B852" s="10"/>
      <c r="C852" s="10"/>
      <c r="D852" s="10"/>
      <c r="E852" s="10"/>
      <c r="F852" s="10"/>
      <c r="G852" s="10"/>
      <c r="H852" s="10"/>
      <c r="I852" s="10"/>
      <c r="J852" s="10"/>
      <c r="K852" s="10"/>
      <c r="L852" s="10"/>
      <c r="M852" s="10"/>
      <c r="N852" s="10"/>
      <c r="O852" s="10"/>
      <c r="P852" s="21"/>
      <c r="Q852" s="21"/>
      <c r="R852" s="10"/>
      <c r="S852" s="10"/>
      <c r="T852" s="10"/>
      <c r="U852" s="10"/>
      <c r="V852" s="10"/>
      <c r="W852" s="10"/>
      <c r="X852" s="10"/>
      <c r="Y852" s="10"/>
      <c r="Z852" s="10"/>
      <c r="AA852" s="10"/>
      <c r="AB852" s="10"/>
      <c r="AC852" s="10"/>
      <c r="AD852" s="10"/>
      <c r="AE852" s="10"/>
      <c r="AF852" s="10"/>
      <c r="AG852" s="10"/>
      <c r="AH852" s="10"/>
      <c r="AI852" s="10"/>
      <c r="AJ852" s="10"/>
      <c r="AK852" s="10"/>
      <c r="AL852" s="10"/>
      <c r="AM852" s="10"/>
      <c r="AN852" s="10"/>
    </row>
    <row r="853" spans="1:40">
      <c r="A853" s="16"/>
      <c r="B853" s="10"/>
      <c r="C853" s="10"/>
      <c r="D853" s="10"/>
      <c r="E853" s="10"/>
      <c r="F853" s="10"/>
      <c r="G853" s="10"/>
      <c r="H853" s="10"/>
      <c r="I853" s="10"/>
      <c r="J853" s="10"/>
      <c r="K853" s="10"/>
      <c r="L853" s="10"/>
      <c r="M853" s="10"/>
      <c r="N853" s="10"/>
      <c r="O853" s="10"/>
      <c r="P853" s="21"/>
      <c r="Q853" s="21"/>
      <c r="R853" s="10"/>
      <c r="S853" s="10"/>
      <c r="T853" s="10"/>
      <c r="U853" s="10"/>
      <c r="V853" s="10"/>
      <c r="W853" s="10"/>
      <c r="X853" s="10"/>
      <c r="Y853" s="10"/>
      <c r="Z853" s="10"/>
      <c r="AA853" s="10"/>
      <c r="AB853" s="10"/>
      <c r="AC853" s="10"/>
      <c r="AD853" s="10"/>
      <c r="AE853" s="10"/>
      <c r="AF853" s="10"/>
      <c r="AG853" s="10"/>
      <c r="AH853" s="10"/>
      <c r="AI853" s="10"/>
      <c r="AJ853" s="10"/>
      <c r="AK853" s="10"/>
      <c r="AL853" s="10"/>
      <c r="AM853" s="10"/>
      <c r="AN853" s="10"/>
    </row>
    <row r="854" spans="1:40">
      <c r="A854" s="16"/>
      <c r="B854" s="10"/>
      <c r="C854" s="10"/>
      <c r="D854" s="10"/>
      <c r="E854" s="10"/>
      <c r="F854" s="10"/>
      <c r="G854" s="10"/>
      <c r="H854" s="10"/>
      <c r="I854" s="10"/>
      <c r="J854" s="10"/>
      <c r="K854" s="10"/>
      <c r="L854" s="10"/>
      <c r="M854" s="10"/>
      <c r="N854" s="10"/>
      <c r="O854" s="10"/>
      <c r="P854" s="21"/>
      <c r="Q854" s="21"/>
      <c r="R854" s="10"/>
      <c r="S854" s="10"/>
      <c r="T854" s="10"/>
      <c r="U854" s="10"/>
      <c r="V854" s="10"/>
      <c r="W854" s="10"/>
      <c r="X854" s="10"/>
      <c r="Y854" s="10"/>
      <c r="Z854" s="10"/>
      <c r="AA854" s="10"/>
      <c r="AB854" s="10"/>
      <c r="AC854" s="10"/>
      <c r="AD854" s="10"/>
      <c r="AE854" s="10"/>
      <c r="AF854" s="10"/>
      <c r="AG854" s="10"/>
      <c r="AH854" s="10"/>
      <c r="AI854" s="10"/>
      <c r="AJ854" s="10"/>
      <c r="AK854" s="10"/>
      <c r="AL854" s="10"/>
      <c r="AM854" s="10"/>
      <c r="AN854" s="10"/>
    </row>
    <row r="855" spans="1:40">
      <c r="A855" s="16"/>
      <c r="B855" s="10"/>
      <c r="C855" s="10"/>
      <c r="D855" s="10"/>
      <c r="E855" s="10"/>
      <c r="F855" s="10"/>
      <c r="G855" s="10"/>
      <c r="H855" s="10"/>
      <c r="I855" s="10"/>
      <c r="J855" s="10"/>
      <c r="K855" s="10"/>
      <c r="L855" s="10"/>
      <c r="M855" s="10"/>
      <c r="N855" s="10"/>
      <c r="O855" s="10"/>
      <c r="P855" s="21"/>
      <c r="Q855" s="21"/>
      <c r="R855" s="10"/>
      <c r="S855" s="10"/>
      <c r="T855" s="10"/>
      <c r="U855" s="10"/>
      <c r="V855" s="10"/>
      <c r="W855" s="10"/>
      <c r="X855" s="10"/>
      <c r="Y855" s="10"/>
      <c r="Z855" s="10"/>
      <c r="AA855" s="10"/>
      <c r="AB855" s="10"/>
      <c r="AC855" s="10"/>
      <c r="AD855" s="10"/>
      <c r="AE855" s="10"/>
      <c r="AF855" s="10"/>
      <c r="AG855" s="10"/>
      <c r="AH855" s="10"/>
      <c r="AI855" s="10"/>
      <c r="AJ855" s="10"/>
      <c r="AK855" s="10"/>
      <c r="AL855" s="10"/>
      <c r="AM855" s="10"/>
      <c r="AN855" s="10"/>
    </row>
    <row r="856" spans="1:40">
      <c r="A856" s="16"/>
      <c r="B856" s="10"/>
      <c r="C856" s="10"/>
      <c r="D856" s="10"/>
      <c r="E856" s="10"/>
      <c r="F856" s="10"/>
      <c r="G856" s="10"/>
      <c r="H856" s="10"/>
      <c r="I856" s="10"/>
      <c r="J856" s="10"/>
      <c r="K856" s="10"/>
      <c r="L856" s="10"/>
      <c r="M856" s="10"/>
      <c r="N856" s="10"/>
      <c r="O856" s="10"/>
      <c r="P856" s="21"/>
      <c r="Q856" s="21"/>
      <c r="R856" s="10"/>
      <c r="S856" s="10"/>
      <c r="T856" s="10"/>
      <c r="U856" s="10"/>
      <c r="V856" s="10"/>
      <c r="W856" s="10"/>
      <c r="X856" s="10"/>
      <c r="Y856" s="10"/>
      <c r="Z856" s="10"/>
      <c r="AA856" s="10"/>
      <c r="AB856" s="10"/>
      <c r="AC856" s="10"/>
      <c r="AD856" s="10"/>
      <c r="AE856" s="10"/>
      <c r="AF856" s="10"/>
      <c r="AG856" s="10"/>
      <c r="AH856" s="10"/>
      <c r="AI856" s="10"/>
      <c r="AJ856" s="10"/>
      <c r="AK856" s="10"/>
      <c r="AL856" s="10"/>
      <c r="AM856" s="10"/>
      <c r="AN856" s="10"/>
    </row>
    <row r="857" spans="1:40">
      <c r="A857" s="16"/>
      <c r="B857" s="10"/>
      <c r="C857" s="10"/>
      <c r="D857" s="10"/>
      <c r="E857" s="10"/>
      <c r="F857" s="10"/>
      <c r="G857" s="10"/>
      <c r="H857" s="10"/>
      <c r="I857" s="10"/>
      <c r="J857" s="10"/>
      <c r="K857" s="10"/>
      <c r="L857" s="10"/>
      <c r="M857" s="10"/>
      <c r="N857" s="10"/>
      <c r="O857" s="10"/>
      <c r="P857" s="21"/>
      <c r="Q857" s="21"/>
      <c r="R857" s="10"/>
      <c r="S857" s="10"/>
      <c r="T857" s="10"/>
      <c r="U857" s="10"/>
      <c r="V857" s="10"/>
      <c r="W857" s="10"/>
      <c r="X857" s="10"/>
      <c r="Y857" s="10"/>
      <c r="Z857" s="10"/>
      <c r="AA857" s="10"/>
      <c r="AB857" s="10"/>
      <c r="AC857" s="10"/>
      <c r="AD857" s="10"/>
      <c r="AE857" s="10"/>
      <c r="AF857" s="10"/>
      <c r="AG857" s="10"/>
      <c r="AH857" s="10"/>
      <c r="AI857" s="10"/>
      <c r="AJ857" s="10"/>
      <c r="AK857" s="10"/>
      <c r="AL857" s="10"/>
      <c r="AM857" s="10"/>
      <c r="AN857" s="10"/>
    </row>
    <row r="858" spans="1:40">
      <c r="A858" s="16"/>
      <c r="B858" s="10"/>
      <c r="C858" s="10"/>
      <c r="D858" s="10"/>
      <c r="E858" s="10"/>
      <c r="F858" s="10"/>
      <c r="G858" s="10"/>
      <c r="H858" s="10"/>
      <c r="I858" s="10"/>
      <c r="J858" s="10"/>
      <c r="K858" s="10"/>
      <c r="L858" s="10"/>
      <c r="M858" s="10"/>
      <c r="N858" s="10"/>
      <c r="O858" s="10"/>
      <c r="P858" s="21"/>
      <c r="Q858" s="21"/>
      <c r="R858" s="10"/>
      <c r="S858" s="10"/>
      <c r="T858" s="10"/>
      <c r="U858" s="10"/>
      <c r="V858" s="10"/>
      <c r="W858" s="10"/>
      <c r="X858" s="10"/>
      <c r="Y858" s="10"/>
      <c r="Z858" s="10"/>
      <c r="AA858" s="10"/>
      <c r="AB858" s="10"/>
      <c r="AC858" s="10"/>
      <c r="AD858" s="10"/>
      <c r="AE858" s="10"/>
      <c r="AF858" s="10"/>
      <c r="AG858" s="10"/>
      <c r="AH858" s="10"/>
      <c r="AI858" s="10"/>
      <c r="AJ858" s="10"/>
      <c r="AK858" s="10"/>
      <c r="AL858" s="10"/>
      <c r="AM858" s="10"/>
      <c r="AN858" s="10"/>
    </row>
    <row r="859" spans="1:40">
      <c r="A859" s="16"/>
      <c r="B859" s="10"/>
      <c r="C859" s="10"/>
      <c r="D859" s="10"/>
      <c r="E859" s="10"/>
      <c r="F859" s="10"/>
      <c r="G859" s="10"/>
      <c r="H859" s="10"/>
      <c r="I859" s="10"/>
      <c r="J859" s="10"/>
      <c r="K859" s="10"/>
      <c r="L859" s="10"/>
      <c r="M859" s="10"/>
      <c r="N859" s="10"/>
      <c r="O859" s="10"/>
      <c r="P859" s="21"/>
      <c r="Q859" s="21"/>
      <c r="R859" s="10"/>
      <c r="S859" s="10"/>
      <c r="T859" s="10"/>
      <c r="U859" s="10"/>
      <c r="V859" s="10"/>
      <c r="W859" s="10"/>
      <c r="X859" s="10"/>
      <c r="Y859" s="10"/>
      <c r="Z859" s="10"/>
      <c r="AA859" s="10"/>
      <c r="AB859" s="10"/>
      <c r="AC859" s="10"/>
      <c r="AD859" s="10"/>
      <c r="AE859" s="10"/>
      <c r="AF859" s="10"/>
      <c r="AG859" s="10"/>
      <c r="AH859" s="10"/>
      <c r="AI859" s="10"/>
      <c r="AJ859" s="10"/>
      <c r="AK859" s="10"/>
      <c r="AL859" s="10"/>
      <c r="AM859" s="10"/>
      <c r="AN859" s="10"/>
    </row>
    <row r="860" spans="1:40">
      <c r="A860" s="16"/>
      <c r="B860" s="10"/>
      <c r="C860" s="10"/>
      <c r="D860" s="10"/>
      <c r="E860" s="10"/>
      <c r="F860" s="10"/>
      <c r="G860" s="10"/>
      <c r="H860" s="10"/>
      <c r="I860" s="10"/>
      <c r="J860" s="10"/>
      <c r="K860" s="10"/>
      <c r="L860" s="10"/>
      <c r="M860" s="10"/>
      <c r="N860" s="10"/>
      <c r="O860" s="10"/>
      <c r="P860" s="21"/>
      <c r="Q860" s="21"/>
      <c r="R860" s="10"/>
      <c r="S860" s="10"/>
      <c r="T860" s="10"/>
      <c r="U860" s="10"/>
      <c r="V860" s="10"/>
      <c r="W860" s="10"/>
      <c r="X860" s="10"/>
      <c r="Y860" s="10"/>
      <c r="Z860" s="10"/>
      <c r="AA860" s="10"/>
      <c r="AB860" s="10"/>
      <c r="AC860" s="10"/>
      <c r="AD860" s="10"/>
      <c r="AE860" s="10"/>
      <c r="AF860" s="10"/>
      <c r="AG860" s="10"/>
      <c r="AH860" s="10"/>
      <c r="AI860" s="10"/>
      <c r="AJ860" s="10"/>
      <c r="AK860" s="10"/>
      <c r="AL860" s="10"/>
      <c r="AM860" s="10"/>
      <c r="AN860" s="10"/>
    </row>
    <row r="861" spans="1:40">
      <c r="A861" s="16"/>
      <c r="B861" s="10"/>
      <c r="C861" s="10"/>
      <c r="D861" s="10"/>
      <c r="E861" s="10"/>
      <c r="F861" s="10"/>
      <c r="G861" s="10"/>
      <c r="H861" s="10"/>
      <c r="I861" s="10"/>
      <c r="J861" s="10"/>
      <c r="K861" s="10"/>
      <c r="L861" s="10"/>
      <c r="M861" s="10"/>
      <c r="N861" s="10"/>
      <c r="O861" s="10"/>
      <c r="P861" s="21"/>
      <c r="Q861" s="21"/>
      <c r="R861" s="10"/>
      <c r="S861" s="10"/>
      <c r="T861" s="10"/>
      <c r="U861" s="10"/>
      <c r="V861" s="10"/>
      <c r="W861" s="10"/>
      <c r="X861" s="10"/>
      <c r="Y861" s="10"/>
      <c r="Z861" s="10"/>
      <c r="AA861" s="10"/>
      <c r="AB861" s="10"/>
      <c r="AC861" s="10"/>
      <c r="AD861" s="10"/>
      <c r="AE861" s="10"/>
      <c r="AF861" s="10"/>
      <c r="AG861" s="10"/>
      <c r="AH861" s="10"/>
      <c r="AI861" s="10"/>
      <c r="AJ861" s="10"/>
      <c r="AK861" s="10"/>
      <c r="AL861" s="10"/>
      <c r="AM861" s="10"/>
      <c r="AN861" s="10"/>
    </row>
    <row r="862" spans="1:40">
      <c r="A862" s="16"/>
      <c r="B862" s="10"/>
      <c r="C862" s="10"/>
      <c r="D862" s="10"/>
      <c r="E862" s="10"/>
      <c r="F862" s="10"/>
      <c r="G862" s="10"/>
      <c r="H862" s="10"/>
      <c r="I862" s="10"/>
      <c r="J862" s="10"/>
      <c r="K862" s="10"/>
      <c r="L862" s="10"/>
      <c r="M862" s="10"/>
      <c r="N862" s="10"/>
      <c r="O862" s="10"/>
      <c r="P862" s="21"/>
      <c r="Q862" s="21"/>
      <c r="R862" s="10"/>
      <c r="S862" s="10"/>
      <c r="T862" s="10"/>
      <c r="U862" s="10"/>
      <c r="V862" s="10"/>
      <c r="W862" s="10"/>
      <c r="X862" s="10"/>
      <c r="Y862" s="10"/>
      <c r="Z862" s="10"/>
      <c r="AA862" s="10"/>
      <c r="AB862" s="10"/>
      <c r="AC862" s="10"/>
      <c r="AD862" s="10"/>
      <c r="AE862" s="10"/>
      <c r="AF862" s="10"/>
      <c r="AG862" s="10"/>
      <c r="AH862" s="10"/>
      <c r="AI862" s="10"/>
      <c r="AJ862" s="10"/>
      <c r="AK862" s="10"/>
      <c r="AL862" s="10"/>
      <c r="AM862" s="10"/>
      <c r="AN862" s="10"/>
    </row>
    <row r="863" spans="1:40">
      <c r="A863" s="16"/>
      <c r="B863" s="10"/>
      <c r="C863" s="10"/>
      <c r="D863" s="10"/>
      <c r="E863" s="10"/>
      <c r="F863" s="10"/>
      <c r="G863" s="10"/>
      <c r="H863" s="10"/>
      <c r="I863" s="10"/>
      <c r="J863" s="10"/>
      <c r="K863" s="10"/>
      <c r="L863" s="10"/>
      <c r="M863" s="10"/>
      <c r="N863" s="10"/>
      <c r="O863" s="10"/>
      <c r="P863" s="21"/>
      <c r="Q863" s="21"/>
      <c r="R863" s="10"/>
      <c r="S863" s="10"/>
      <c r="T863" s="10"/>
      <c r="U863" s="10"/>
      <c r="V863" s="10"/>
      <c r="W863" s="10"/>
      <c r="X863" s="10"/>
      <c r="Y863" s="10"/>
      <c r="Z863" s="10"/>
      <c r="AA863" s="10"/>
      <c r="AB863" s="10"/>
      <c r="AC863" s="10"/>
      <c r="AD863" s="10"/>
      <c r="AE863" s="10"/>
      <c r="AF863" s="10"/>
      <c r="AG863" s="10"/>
      <c r="AH863" s="10"/>
      <c r="AI863" s="10"/>
      <c r="AJ863" s="10"/>
      <c r="AK863" s="10"/>
      <c r="AL863" s="10"/>
      <c r="AM863" s="10"/>
      <c r="AN863" s="10"/>
    </row>
    <row r="864" spans="1:40">
      <c r="A864" s="16"/>
      <c r="B864" s="10"/>
      <c r="C864" s="10"/>
      <c r="D864" s="10"/>
      <c r="E864" s="10"/>
      <c r="F864" s="10"/>
      <c r="G864" s="10"/>
      <c r="H864" s="10"/>
      <c r="I864" s="10"/>
      <c r="J864" s="10"/>
      <c r="K864" s="10"/>
      <c r="L864" s="10"/>
      <c r="M864" s="10"/>
      <c r="N864" s="10"/>
      <c r="O864" s="10"/>
      <c r="P864" s="21"/>
      <c r="Q864" s="21"/>
      <c r="R864" s="10"/>
      <c r="S864" s="10"/>
      <c r="T864" s="10"/>
      <c r="U864" s="10"/>
      <c r="V864" s="10"/>
      <c r="W864" s="10"/>
      <c r="X864" s="10"/>
      <c r="Y864" s="10"/>
      <c r="Z864" s="10"/>
      <c r="AA864" s="10"/>
      <c r="AB864" s="10"/>
      <c r="AC864" s="10"/>
      <c r="AD864" s="10"/>
      <c r="AE864" s="10"/>
      <c r="AF864" s="10"/>
      <c r="AG864" s="10"/>
      <c r="AH864" s="10"/>
      <c r="AI864" s="10"/>
      <c r="AJ864" s="10"/>
      <c r="AK864" s="10"/>
      <c r="AL864" s="10"/>
      <c r="AM864" s="10"/>
      <c r="AN864" s="10"/>
    </row>
    <row r="865" spans="1:40">
      <c r="A865" s="16"/>
      <c r="B865" s="10"/>
      <c r="C865" s="10"/>
      <c r="D865" s="10"/>
      <c r="E865" s="10"/>
      <c r="F865" s="10"/>
      <c r="G865" s="10"/>
      <c r="H865" s="10"/>
      <c r="I865" s="10"/>
      <c r="J865" s="10"/>
      <c r="K865" s="10"/>
      <c r="L865" s="10"/>
      <c r="M865" s="10"/>
      <c r="N865" s="10"/>
      <c r="O865" s="10"/>
      <c r="P865" s="21"/>
      <c r="Q865" s="21"/>
      <c r="R865" s="10"/>
      <c r="S865" s="10"/>
      <c r="T865" s="10"/>
      <c r="U865" s="10"/>
      <c r="V865" s="10"/>
      <c r="W865" s="10"/>
      <c r="X865" s="10"/>
      <c r="Y865" s="10"/>
      <c r="Z865" s="10"/>
      <c r="AA865" s="10"/>
      <c r="AB865" s="10"/>
      <c r="AC865" s="10"/>
      <c r="AD865" s="10"/>
      <c r="AE865" s="10"/>
      <c r="AF865" s="10"/>
      <c r="AG865" s="10"/>
      <c r="AH865" s="10"/>
      <c r="AI865" s="10"/>
      <c r="AJ865" s="10"/>
      <c r="AK865" s="10"/>
      <c r="AL865" s="10"/>
      <c r="AM865" s="10"/>
      <c r="AN865" s="10"/>
    </row>
    <row r="866" spans="1:40">
      <c r="A866" s="16"/>
      <c r="B866" s="10"/>
      <c r="C866" s="10"/>
      <c r="D866" s="10"/>
      <c r="E866" s="10"/>
      <c r="F866" s="10"/>
      <c r="G866" s="10"/>
      <c r="H866" s="10"/>
      <c r="I866" s="10"/>
      <c r="J866" s="10"/>
      <c r="K866" s="10"/>
      <c r="L866" s="10"/>
      <c r="M866" s="10"/>
      <c r="N866" s="10"/>
      <c r="O866" s="10"/>
      <c r="P866" s="21"/>
      <c r="Q866" s="21"/>
      <c r="R866" s="10"/>
      <c r="S866" s="10"/>
      <c r="T866" s="10"/>
      <c r="U866" s="10"/>
      <c r="V866" s="10"/>
      <c r="W866" s="10"/>
      <c r="X866" s="10"/>
      <c r="Y866" s="10"/>
      <c r="Z866" s="10"/>
      <c r="AA866" s="10"/>
      <c r="AB866" s="10"/>
      <c r="AC866" s="10"/>
      <c r="AD866" s="10"/>
      <c r="AE866" s="10"/>
      <c r="AF866" s="10"/>
      <c r="AG866" s="10"/>
      <c r="AH866" s="10"/>
      <c r="AI866" s="10"/>
      <c r="AJ866" s="10"/>
      <c r="AK866" s="10"/>
      <c r="AL866" s="10"/>
      <c r="AM866" s="10"/>
      <c r="AN866" s="10"/>
    </row>
    <row r="867" spans="1:40">
      <c r="A867" s="16"/>
      <c r="B867" s="10"/>
      <c r="C867" s="10"/>
      <c r="D867" s="10"/>
      <c r="E867" s="10"/>
      <c r="F867" s="10"/>
      <c r="G867" s="10"/>
      <c r="H867" s="10"/>
      <c r="I867" s="10"/>
      <c r="J867" s="10"/>
      <c r="K867" s="10"/>
      <c r="L867" s="10"/>
      <c r="M867" s="10"/>
      <c r="N867" s="10"/>
      <c r="O867" s="10"/>
      <c r="P867" s="21"/>
      <c r="Q867" s="21"/>
      <c r="R867" s="10"/>
      <c r="S867" s="10"/>
      <c r="T867" s="10"/>
      <c r="U867" s="10"/>
      <c r="V867" s="10"/>
      <c r="W867" s="10"/>
      <c r="X867" s="10"/>
      <c r="Y867" s="10"/>
      <c r="Z867" s="10"/>
      <c r="AA867" s="10"/>
      <c r="AB867" s="10"/>
      <c r="AC867" s="10"/>
      <c r="AD867" s="10"/>
      <c r="AE867" s="10"/>
      <c r="AF867" s="10"/>
      <c r="AG867" s="10"/>
      <c r="AH867" s="10"/>
      <c r="AI867" s="10"/>
      <c r="AJ867" s="10"/>
      <c r="AK867" s="10"/>
      <c r="AL867" s="10"/>
      <c r="AM867" s="10"/>
      <c r="AN867" s="10"/>
    </row>
    <row r="868" spans="1:40">
      <c r="A868" s="16"/>
      <c r="B868" s="10"/>
      <c r="C868" s="10"/>
      <c r="D868" s="10"/>
      <c r="E868" s="10"/>
      <c r="F868" s="10"/>
      <c r="G868" s="10"/>
      <c r="H868" s="10"/>
      <c r="I868" s="10"/>
      <c r="J868" s="10"/>
      <c r="K868" s="10"/>
      <c r="L868" s="10"/>
      <c r="M868" s="10"/>
      <c r="N868" s="10"/>
      <c r="O868" s="10"/>
      <c r="P868" s="21"/>
      <c r="Q868" s="21"/>
      <c r="R868" s="10"/>
      <c r="S868" s="10"/>
      <c r="T868" s="10"/>
      <c r="U868" s="10"/>
      <c r="V868" s="10"/>
      <c r="W868" s="10"/>
      <c r="X868" s="10"/>
      <c r="Y868" s="10"/>
      <c r="Z868" s="10"/>
      <c r="AA868" s="10"/>
      <c r="AB868" s="10"/>
      <c r="AC868" s="10"/>
      <c r="AD868" s="10"/>
      <c r="AE868" s="10"/>
      <c r="AF868" s="10"/>
      <c r="AG868" s="10"/>
      <c r="AH868" s="10"/>
      <c r="AI868" s="10"/>
      <c r="AJ868" s="10"/>
      <c r="AK868" s="10"/>
      <c r="AL868" s="10"/>
      <c r="AM868" s="10"/>
      <c r="AN868" s="10"/>
    </row>
    <row r="869" spans="1:40">
      <c r="A869" s="16"/>
      <c r="B869" s="10"/>
      <c r="C869" s="10"/>
      <c r="D869" s="10"/>
      <c r="E869" s="10"/>
      <c r="F869" s="10"/>
      <c r="G869" s="10"/>
      <c r="H869" s="10"/>
      <c r="I869" s="10"/>
      <c r="J869" s="10"/>
      <c r="K869" s="10"/>
      <c r="L869" s="10"/>
      <c r="M869" s="10"/>
      <c r="N869" s="10"/>
      <c r="O869" s="10"/>
      <c r="P869" s="21"/>
      <c r="Q869" s="21"/>
      <c r="R869" s="10"/>
      <c r="S869" s="10"/>
      <c r="T869" s="10"/>
      <c r="U869" s="10"/>
      <c r="V869" s="10"/>
      <c r="W869" s="10"/>
      <c r="X869" s="10"/>
      <c r="Y869" s="10"/>
      <c r="Z869" s="10"/>
      <c r="AA869" s="10"/>
      <c r="AB869" s="10"/>
      <c r="AC869" s="10"/>
      <c r="AD869" s="10"/>
      <c r="AE869" s="10"/>
      <c r="AF869" s="10"/>
      <c r="AG869" s="10"/>
      <c r="AH869" s="10"/>
      <c r="AI869" s="10"/>
      <c r="AJ869" s="10"/>
      <c r="AK869" s="10"/>
      <c r="AL869" s="10"/>
      <c r="AM869" s="10"/>
      <c r="AN869" s="10"/>
    </row>
    <row r="870" spans="1:40">
      <c r="A870" s="16"/>
      <c r="B870" s="10"/>
      <c r="C870" s="10"/>
      <c r="D870" s="10"/>
      <c r="E870" s="10"/>
      <c r="F870" s="10"/>
      <c r="G870" s="10"/>
      <c r="H870" s="10"/>
      <c r="I870" s="10"/>
      <c r="J870" s="10"/>
      <c r="K870" s="10"/>
      <c r="L870" s="10"/>
      <c r="M870" s="10"/>
      <c r="N870" s="10"/>
      <c r="O870" s="10"/>
      <c r="P870" s="21"/>
      <c r="Q870" s="21"/>
      <c r="R870" s="10"/>
      <c r="S870" s="10"/>
      <c r="T870" s="10"/>
      <c r="U870" s="10"/>
      <c r="V870" s="10"/>
      <c r="W870" s="10"/>
      <c r="X870" s="10"/>
      <c r="Y870" s="10"/>
      <c r="Z870" s="10"/>
      <c r="AA870" s="10"/>
      <c r="AB870" s="10"/>
      <c r="AC870" s="10"/>
      <c r="AD870" s="10"/>
      <c r="AE870" s="10"/>
      <c r="AF870" s="10"/>
      <c r="AG870" s="10"/>
      <c r="AH870" s="10"/>
      <c r="AI870" s="10"/>
      <c r="AJ870" s="10"/>
      <c r="AK870" s="10"/>
      <c r="AL870" s="10"/>
      <c r="AM870" s="10"/>
      <c r="AN870" s="10"/>
    </row>
    <row r="871" spans="1:40">
      <c r="A871" s="16"/>
      <c r="B871" s="10"/>
      <c r="C871" s="10"/>
      <c r="D871" s="10"/>
      <c r="E871" s="10"/>
      <c r="F871" s="10"/>
      <c r="G871" s="10"/>
      <c r="H871" s="10"/>
      <c r="I871" s="10"/>
      <c r="J871" s="10"/>
      <c r="K871" s="10"/>
      <c r="L871" s="10"/>
      <c r="M871" s="10"/>
      <c r="N871" s="10"/>
      <c r="O871" s="10"/>
      <c r="P871" s="21"/>
      <c r="Q871" s="21"/>
      <c r="R871" s="10"/>
      <c r="S871" s="10"/>
      <c r="T871" s="10"/>
      <c r="U871" s="10"/>
      <c r="V871" s="10"/>
      <c r="W871" s="10"/>
      <c r="X871" s="10"/>
      <c r="Y871" s="10"/>
      <c r="Z871" s="10"/>
      <c r="AA871" s="10"/>
      <c r="AB871" s="10"/>
      <c r="AC871" s="10"/>
      <c r="AD871" s="10"/>
      <c r="AE871" s="10"/>
      <c r="AF871" s="10"/>
      <c r="AG871" s="10"/>
      <c r="AH871" s="10"/>
      <c r="AI871" s="10"/>
      <c r="AJ871" s="10"/>
      <c r="AK871" s="10"/>
      <c r="AL871" s="10"/>
      <c r="AM871" s="10"/>
      <c r="AN871" s="10"/>
    </row>
    <row r="872" spans="1:40">
      <c r="A872" s="16"/>
      <c r="B872" s="10"/>
      <c r="C872" s="10"/>
      <c r="D872" s="10"/>
      <c r="E872" s="10"/>
      <c r="F872" s="10"/>
      <c r="G872" s="10"/>
      <c r="H872" s="10"/>
      <c r="I872" s="10"/>
      <c r="J872" s="10"/>
      <c r="K872" s="10"/>
      <c r="L872" s="10"/>
      <c r="M872" s="10"/>
      <c r="N872" s="10"/>
      <c r="O872" s="10"/>
      <c r="P872" s="21"/>
      <c r="Q872" s="21"/>
      <c r="R872" s="10"/>
      <c r="S872" s="10"/>
      <c r="T872" s="10"/>
      <c r="U872" s="10"/>
      <c r="V872" s="10"/>
      <c r="W872" s="10"/>
      <c r="X872" s="10"/>
      <c r="Y872" s="10"/>
      <c r="Z872" s="10"/>
      <c r="AA872" s="10"/>
      <c r="AB872" s="10"/>
      <c r="AC872" s="10"/>
      <c r="AD872" s="10"/>
      <c r="AE872" s="10"/>
      <c r="AF872" s="10"/>
      <c r="AG872" s="10"/>
      <c r="AH872" s="10"/>
      <c r="AI872" s="10"/>
      <c r="AJ872" s="10"/>
      <c r="AK872" s="10"/>
      <c r="AL872" s="10"/>
      <c r="AM872" s="10"/>
      <c r="AN872" s="10"/>
    </row>
    <row r="873" spans="1:40">
      <c r="A873" s="16"/>
      <c r="B873" s="10"/>
      <c r="C873" s="10"/>
      <c r="D873" s="10"/>
      <c r="E873" s="10"/>
      <c r="F873" s="10"/>
      <c r="G873" s="10"/>
      <c r="H873" s="10"/>
      <c r="I873" s="10"/>
      <c r="J873" s="10"/>
      <c r="K873" s="10"/>
      <c r="L873" s="10"/>
      <c r="M873" s="10"/>
      <c r="N873" s="10"/>
      <c r="O873" s="10"/>
      <c r="P873" s="21"/>
      <c r="Q873" s="21"/>
      <c r="R873" s="10"/>
      <c r="S873" s="10"/>
      <c r="T873" s="10"/>
      <c r="U873" s="10"/>
      <c r="V873" s="10"/>
      <c r="W873" s="10"/>
      <c r="X873" s="10"/>
      <c r="Y873" s="10"/>
      <c r="Z873" s="10"/>
      <c r="AA873" s="10"/>
      <c r="AB873" s="10"/>
      <c r="AC873" s="10"/>
      <c r="AD873" s="10"/>
      <c r="AE873" s="10"/>
      <c r="AF873" s="10"/>
      <c r="AG873" s="10"/>
      <c r="AH873" s="10"/>
      <c r="AI873" s="10"/>
      <c r="AJ873" s="10"/>
      <c r="AK873" s="10"/>
      <c r="AL873" s="10"/>
      <c r="AM873" s="10"/>
      <c r="AN873" s="10"/>
    </row>
    <row r="874" spans="1:40">
      <c r="A874" s="16"/>
      <c r="B874" s="10"/>
      <c r="C874" s="10"/>
      <c r="D874" s="10"/>
      <c r="E874" s="10"/>
      <c r="F874" s="10"/>
      <c r="G874" s="10"/>
      <c r="H874" s="10"/>
      <c r="I874" s="10"/>
      <c r="J874" s="10"/>
      <c r="K874" s="10"/>
      <c r="L874" s="10"/>
      <c r="M874" s="10"/>
      <c r="N874" s="10"/>
      <c r="O874" s="10"/>
      <c r="P874" s="21"/>
      <c r="Q874" s="21"/>
      <c r="R874" s="10"/>
      <c r="S874" s="10"/>
      <c r="T874" s="10"/>
      <c r="U874" s="10"/>
      <c r="V874" s="10"/>
      <c r="W874" s="10"/>
      <c r="X874" s="10"/>
      <c r="Y874" s="10"/>
      <c r="Z874" s="10"/>
      <c r="AA874" s="10"/>
      <c r="AB874" s="10"/>
      <c r="AC874" s="10"/>
      <c r="AD874" s="10"/>
      <c r="AE874" s="10"/>
      <c r="AF874" s="10"/>
      <c r="AG874" s="10"/>
      <c r="AH874" s="10"/>
      <c r="AI874" s="10"/>
      <c r="AJ874" s="10"/>
      <c r="AK874" s="10"/>
      <c r="AL874" s="10"/>
      <c r="AM874" s="10"/>
      <c r="AN874" s="10"/>
    </row>
    <row r="875" spans="1:40">
      <c r="A875" s="16"/>
      <c r="B875" s="10"/>
      <c r="C875" s="10"/>
      <c r="D875" s="10"/>
      <c r="E875" s="10"/>
      <c r="F875" s="10"/>
      <c r="G875" s="10"/>
      <c r="H875" s="10"/>
      <c r="I875" s="10"/>
      <c r="J875" s="10"/>
      <c r="K875" s="10"/>
      <c r="L875" s="10"/>
      <c r="M875" s="10"/>
      <c r="N875" s="10"/>
      <c r="O875" s="10"/>
      <c r="P875" s="21"/>
      <c r="Q875" s="21"/>
      <c r="R875" s="10"/>
      <c r="S875" s="10"/>
      <c r="T875" s="10"/>
      <c r="U875" s="10"/>
      <c r="V875" s="10"/>
      <c r="W875" s="10"/>
      <c r="X875" s="10"/>
      <c r="Y875" s="10"/>
      <c r="Z875" s="10"/>
      <c r="AA875" s="10"/>
      <c r="AB875" s="10"/>
      <c r="AC875" s="10"/>
      <c r="AD875" s="10"/>
      <c r="AE875" s="10"/>
      <c r="AF875" s="10"/>
      <c r="AG875" s="10"/>
      <c r="AH875" s="10"/>
      <c r="AI875" s="10"/>
      <c r="AJ875" s="10"/>
      <c r="AK875" s="10"/>
      <c r="AL875" s="10"/>
      <c r="AM875" s="10"/>
      <c r="AN875" s="10"/>
    </row>
    <row r="876" spans="1:40">
      <c r="A876" s="16"/>
      <c r="B876" s="10"/>
      <c r="C876" s="10"/>
      <c r="D876" s="10"/>
      <c r="E876" s="10"/>
      <c r="F876" s="10"/>
      <c r="G876" s="10"/>
      <c r="H876" s="10"/>
      <c r="I876" s="10"/>
      <c r="J876" s="10"/>
      <c r="K876" s="10"/>
      <c r="L876" s="10"/>
      <c r="M876" s="10"/>
      <c r="N876" s="10"/>
      <c r="O876" s="10"/>
      <c r="P876" s="21"/>
      <c r="Q876" s="21"/>
      <c r="R876" s="10"/>
      <c r="S876" s="10"/>
      <c r="T876" s="10"/>
      <c r="U876" s="10"/>
      <c r="V876" s="10"/>
      <c r="W876" s="10"/>
      <c r="X876" s="10"/>
      <c r="Y876" s="10"/>
      <c r="Z876" s="10"/>
      <c r="AA876" s="10"/>
      <c r="AB876" s="10"/>
      <c r="AC876" s="10"/>
      <c r="AD876" s="10"/>
      <c r="AE876" s="10"/>
      <c r="AF876" s="10"/>
      <c r="AG876" s="10"/>
      <c r="AH876" s="10"/>
      <c r="AI876" s="10"/>
      <c r="AJ876" s="10"/>
      <c r="AK876" s="10"/>
      <c r="AL876" s="10"/>
      <c r="AM876" s="10"/>
      <c r="AN876" s="10"/>
    </row>
    <row r="877" spans="1:40">
      <c r="A877" s="16"/>
      <c r="B877" s="10"/>
      <c r="C877" s="10"/>
      <c r="D877" s="10"/>
      <c r="E877" s="10"/>
      <c r="F877" s="10"/>
      <c r="G877" s="10"/>
      <c r="H877" s="10"/>
      <c r="I877" s="10"/>
      <c r="J877" s="10"/>
      <c r="K877" s="10"/>
      <c r="L877" s="10"/>
      <c r="M877" s="10"/>
      <c r="N877" s="10"/>
      <c r="O877" s="10"/>
      <c r="P877" s="21"/>
      <c r="Q877" s="21"/>
      <c r="R877" s="10"/>
      <c r="S877" s="10"/>
      <c r="T877" s="10"/>
      <c r="U877" s="10"/>
      <c r="V877" s="10"/>
      <c r="W877" s="10"/>
      <c r="X877" s="10"/>
      <c r="Y877" s="10"/>
      <c r="Z877" s="10"/>
      <c r="AA877" s="10"/>
      <c r="AB877" s="10"/>
      <c r="AC877" s="10"/>
      <c r="AD877" s="10"/>
      <c r="AE877" s="10"/>
      <c r="AF877" s="10"/>
      <c r="AG877" s="10"/>
      <c r="AH877" s="10"/>
      <c r="AI877" s="10"/>
      <c r="AJ877" s="10"/>
      <c r="AK877" s="10"/>
      <c r="AL877" s="10"/>
      <c r="AM877" s="10"/>
      <c r="AN877" s="10"/>
    </row>
    <row r="878" spans="1:40">
      <c r="A878" s="16"/>
      <c r="B878" s="10"/>
      <c r="C878" s="10"/>
      <c r="D878" s="10"/>
      <c r="E878" s="10"/>
      <c r="F878" s="10"/>
      <c r="G878" s="10"/>
      <c r="H878" s="10"/>
      <c r="I878" s="10"/>
      <c r="J878" s="10"/>
      <c r="K878" s="10"/>
      <c r="L878" s="10"/>
      <c r="M878" s="10"/>
      <c r="N878" s="10"/>
      <c r="O878" s="10"/>
      <c r="P878" s="21"/>
      <c r="Q878" s="21"/>
      <c r="R878" s="10"/>
      <c r="S878" s="10"/>
      <c r="T878" s="10"/>
      <c r="U878" s="10"/>
      <c r="V878" s="10"/>
      <c r="W878" s="10"/>
      <c r="X878" s="10"/>
      <c r="Y878" s="10"/>
      <c r="Z878" s="10"/>
      <c r="AA878" s="10"/>
      <c r="AB878" s="10"/>
      <c r="AC878" s="10"/>
      <c r="AD878" s="10"/>
      <c r="AE878" s="10"/>
      <c r="AF878" s="10"/>
      <c r="AG878" s="10"/>
      <c r="AH878" s="10"/>
      <c r="AI878" s="10"/>
      <c r="AJ878" s="10"/>
      <c r="AK878" s="10"/>
      <c r="AL878" s="10"/>
      <c r="AM878" s="10"/>
      <c r="AN878" s="10"/>
    </row>
    <row r="879" spans="1:40">
      <c r="A879" s="16"/>
      <c r="B879" s="10"/>
      <c r="C879" s="10"/>
      <c r="D879" s="10"/>
      <c r="E879" s="10"/>
      <c r="F879" s="10"/>
      <c r="G879" s="10"/>
      <c r="H879" s="10"/>
      <c r="I879" s="10"/>
      <c r="J879" s="10"/>
      <c r="K879" s="10"/>
      <c r="L879" s="10"/>
      <c r="M879" s="10"/>
      <c r="N879" s="10"/>
      <c r="O879" s="10"/>
      <c r="P879" s="21"/>
      <c r="Q879" s="21"/>
      <c r="R879" s="10"/>
      <c r="S879" s="10"/>
      <c r="T879" s="10"/>
      <c r="U879" s="10"/>
      <c r="V879" s="10"/>
      <c r="W879" s="10"/>
      <c r="X879" s="10"/>
      <c r="Y879" s="10"/>
      <c r="Z879" s="10"/>
      <c r="AA879" s="10"/>
      <c r="AB879" s="10"/>
      <c r="AC879" s="10"/>
      <c r="AD879" s="10"/>
      <c r="AE879" s="10"/>
      <c r="AF879" s="10"/>
      <c r="AG879" s="10"/>
      <c r="AH879" s="10"/>
      <c r="AI879" s="10"/>
      <c r="AJ879" s="10"/>
      <c r="AK879" s="10"/>
      <c r="AL879" s="10"/>
      <c r="AM879" s="10"/>
      <c r="AN879" s="10"/>
    </row>
    <row r="880" spans="1:40">
      <c r="A880" s="16"/>
      <c r="B880" s="10"/>
      <c r="C880" s="10"/>
      <c r="D880" s="10"/>
      <c r="E880" s="10"/>
      <c r="F880" s="10"/>
      <c r="G880" s="10"/>
      <c r="H880" s="10"/>
      <c r="I880" s="10"/>
      <c r="J880" s="10"/>
      <c r="K880" s="10"/>
      <c r="L880" s="10"/>
      <c r="M880" s="10"/>
      <c r="N880" s="10"/>
      <c r="O880" s="10"/>
      <c r="P880" s="21"/>
      <c r="Q880" s="21"/>
      <c r="R880" s="10"/>
      <c r="S880" s="10"/>
      <c r="T880" s="10"/>
      <c r="U880" s="10"/>
      <c r="V880" s="10"/>
      <c r="W880" s="10"/>
      <c r="X880" s="10"/>
      <c r="Y880" s="10"/>
      <c r="Z880" s="10"/>
      <c r="AA880" s="10"/>
      <c r="AB880" s="10"/>
      <c r="AC880" s="10"/>
      <c r="AD880" s="10"/>
      <c r="AE880" s="10"/>
      <c r="AF880" s="10"/>
      <c r="AG880" s="10"/>
      <c r="AH880" s="10"/>
      <c r="AI880" s="10"/>
      <c r="AJ880" s="10"/>
      <c r="AK880" s="10"/>
      <c r="AL880" s="10"/>
      <c r="AM880" s="10"/>
      <c r="AN880" s="10"/>
    </row>
    <row r="881" spans="1:40">
      <c r="A881" s="16"/>
      <c r="B881" s="10"/>
      <c r="C881" s="10"/>
      <c r="D881" s="10"/>
      <c r="E881" s="10"/>
      <c r="F881" s="10"/>
      <c r="G881" s="10"/>
      <c r="H881" s="10"/>
      <c r="I881" s="10"/>
      <c r="J881" s="10"/>
      <c r="K881" s="10"/>
      <c r="L881" s="10"/>
      <c r="M881" s="10"/>
      <c r="N881" s="10"/>
      <c r="O881" s="10"/>
      <c r="P881" s="21"/>
      <c r="Q881" s="21"/>
      <c r="R881" s="10"/>
      <c r="S881" s="10"/>
      <c r="T881" s="10"/>
      <c r="U881" s="10"/>
      <c r="V881" s="10"/>
      <c r="W881" s="10"/>
      <c r="X881" s="10"/>
      <c r="Y881" s="10"/>
      <c r="Z881" s="10"/>
      <c r="AA881" s="10"/>
      <c r="AB881" s="10"/>
      <c r="AC881" s="10"/>
      <c r="AD881" s="10"/>
      <c r="AE881" s="10"/>
      <c r="AF881" s="10"/>
      <c r="AG881" s="10"/>
      <c r="AH881" s="10"/>
      <c r="AI881" s="10"/>
      <c r="AJ881" s="10"/>
      <c r="AK881" s="10"/>
      <c r="AL881" s="10"/>
      <c r="AM881" s="10"/>
      <c r="AN881" s="10"/>
    </row>
    <row r="882" spans="1:40">
      <c r="A882" s="16"/>
      <c r="B882" s="10"/>
      <c r="C882" s="10"/>
      <c r="D882" s="10"/>
      <c r="E882" s="10"/>
      <c r="F882" s="10"/>
      <c r="G882" s="10"/>
      <c r="H882" s="10"/>
      <c r="I882" s="10"/>
      <c r="J882" s="10"/>
      <c r="K882" s="10"/>
      <c r="L882" s="10"/>
      <c r="M882" s="10"/>
      <c r="N882" s="10"/>
      <c r="O882" s="10"/>
      <c r="P882" s="21"/>
      <c r="Q882" s="21"/>
      <c r="R882" s="10"/>
      <c r="S882" s="10"/>
      <c r="T882" s="10"/>
      <c r="U882" s="10"/>
      <c r="V882" s="10"/>
      <c r="W882" s="10"/>
      <c r="X882" s="10"/>
      <c r="Y882" s="10"/>
      <c r="Z882" s="10"/>
      <c r="AA882" s="10"/>
      <c r="AB882" s="10"/>
      <c r="AC882" s="10"/>
      <c r="AD882" s="10"/>
      <c r="AE882" s="10"/>
      <c r="AF882" s="10"/>
      <c r="AG882" s="10"/>
      <c r="AH882" s="10"/>
      <c r="AI882" s="10"/>
      <c r="AJ882" s="10"/>
      <c r="AK882" s="10"/>
      <c r="AL882" s="10"/>
      <c r="AM882" s="10"/>
      <c r="AN882" s="10"/>
    </row>
    <row r="883" spans="1:40">
      <c r="A883" s="16"/>
      <c r="B883" s="10"/>
      <c r="C883" s="10"/>
      <c r="D883" s="10"/>
      <c r="E883" s="10"/>
      <c r="F883" s="10"/>
      <c r="G883" s="10"/>
      <c r="H883" s="10"/>
      <c r="I883" s="10"/>
      <c r="J883" s="10"/>
      <c r="K883" s="10"/>
      <c r="L883" s="10"/>
      <c r="M883" s="10"/>
      <c r="N883" s="10"/>
      <c r="O883" s="10"/>
      <c r="P883" s="21"/>
      <c r="Q883" s="21"/>
      <c r="R883" s="10"/>
      <c r="S883" s="10"/>
      <c r="T883" s="10"/>
      <c r="U883" s="10"/>
      <c r="V883" s="10"/>
      <c r="W883" s="10"/>
      <c r="X883" s="10"/>
      <c r="Y883" s="10"/>
      <c r="Z883" s="10"/>
      <c r="AA883" s="10"/>
      <c r="AB883" s="10"/>
      <c r="AC883" s="10"/>
      <c r="AD883" s="10"/>
      <c r="AE883" s="10"/>
      <c r="AF883" s="10"/>
      <c r="AG883" s="10"/>
      <c r="AH883" s="10"/>
      <c r="AI883" s="10"/>
      <c r="AJ883" s="10"/>
      <c r="AK883" s="10"/>
      <c r="AL883" s="10"/>
      <c r="AM883" s="10"/>
      <c r="AN883" s="10"/>
    </row>
    <row r="884" spans="1:40">
      <c r="A884" s="16"/>
      <c r="B884" s="10"/>
      <c r="C884" s="10"/>
      <c r="D884" s="10"/>
      <c r="E884" s="10"/>
      <c r="F884" s="10"/>
      <c r="G884" s="10"/>
      <c r="H884" s="10"/>
      <c r="I884" s="10"/>
      <c r="J884" s="10"/>
      <c r="K884" s="10"/>
      <c r="L884" s="10"/>
      <c r="M884" s="10"/>
      <c r="N884" s="10"/>
      <c r="O884" s="10"/>
      <c r="P884" s="21"/>
      <c r="Q884" s="21"/>
      <c r="R884" s="10"/>
      <c r="S884" s="10"/>
      <c r="T884" s="10"/>
      <c r="U884" s="10"/>
      <c r="V884" s="10"/>
      <c r="W884" s="10"/>
      <c r="X884" s="10"/>
      <c r="Y884" s="10"/>
      <c r="Z884" s="10"/>
      <c r="AA884" s="10"/>
      <c r="AB884" s="10"/>
      <c r="AC884" s="10"/>
      <c r="AD884" s="10"/>
      <c r="AE884" s="10"/>
      <c r="AF884" s="10"/>
      <c r="AG884" s="10"/>
      <c r="AH884" s="10"/>
      <c r="AI884" s="10"/>
      <c r="AJ884" s="10"/>
      <c r="AK884" s="10"/>
      <c r="AL884" s="10"/>
      <c r="AM884" s="10"/>
      <c r="AN884" s="10"/>
    </row>
    <row r="885" spans="1:40">
      <c r="A885" s="16"/>
      <c r="B885" s="10"/>
      <c r="C885" s="10"/>
      <c r="D885" s="10"/>
      <c r="E885" s="10"/>
      <c r="F885" s="10"/>
      <c r="G885" s="10"/>
      <c r="H885" s="10"/>
      <c r="I885" s="10"/>
      <c r="J885" s="10"/>
      <c r="K885" s="10"/>
      <c r="L885" s="10"/>
      <c r="M885" s="10"/>
      <c r="N885" s="10"/>
      <c r="O885" s="10"/>
      <c r="P885" s="21"/>
      <c r="Q885" s="21"/>
      <c r="R885" s="10"/>
      <c r="S885" s="10"/>
      <c r="T885" s="10"/>
      <c r="U885" s="10"/>
      <c r="V885" s="10"/>
      <c r="W885" s="10"/>
      <c r="X885" s="10"/>
      <c r="Y885" s="10"/>
      <c r="Z885" s="10"/>
      <c r="AA885" s="10"/>
      <c r="AB885" s="10"/>
      <c r="AC885" s="10"/>
      <c r="AD885" s="10"/>
      <c r="AE885" s="10"/>
      <c r="AF885" s="10"/>
      <c r="AG885" s="10"/>
      <c r="AH885" s="10"/>
      <c r="AI885" s="10"/>
      <c r="AJ885" s="10"/>
      <c r="AK885" s="10"/>
      <c r="AL885" s="10"/>
      <c r="AM885" s="10"/>
      <c r="AN885" s="10"/>
    </row>
    <row r="886" spans="1:40">
      <c r="A886" s="16"/>
      <c r="B886" s="10"/>
      <c r="C886" s="10"/>
      <c r="D886" s="10"/>
      <c r="E886" s="10"/>
      <c r="F886" s="10"/>
      <c r="G886" s="10"/>
      <c r="H886" s="10"/>
      <c r="I886" s="10"/>
      <c r="J886" s="10"/>
      <c r="K886" s="10"/>
      <c r="L886" s="10"/>
      <c r="M886" s="10"/>
      <c r="N886" s="10"/>
      <c r="O886" s="10"/>
      <c r="P886" s="21"/>
      <c r="Q886" s="21"/>
      <c r="R886" s="10"/>
      <c r="S886" s="10"/>
      <c r="T886" s="10"/>
      <c r="U886" s="10"/>
      <c r="V886" s="10"/>
      <c r="W886" s="10"/>
      <c r="X886" s="10"/>
      <c r="Y886" s="10"/>
      <c r="Z886" s="10"/>
      <c r="AA886" s="10"/>
      <c r="AB886" s="10"/>
      <c r="AC886" s="10"/>
      <c r="AD886" s="10"/>
      <c r="AE886" s="10"/>
      <c r="AF886" s="10"/>
      <c r="AG886" s="10"/>
      <c r="AH886" s="10"/>
      <c r="AI886" s="10"/>
      <c r="AJ886" s="10"/>
      <c r="AK886" s="10"/>
      <c r="AL886" s="10"/>
      <c r="AM886" s="10"/>
      <c r="AN886" s="10"/>
    </row>
    <row r="887" spans="1:40">
      <c r="A887" s="16"/>
      <c r="B887" s="10"/>
      <c r="C887" s="10"/>
      <c r="D887" s="10"/>
      <c r="E887" s="10"/>
      <c r="F887" s="10"/>
      <c r="G887" s="10"/>
      <c r="H887" s="10"/>
      <c r="I887" s="10"/>
      <c r="J887" s="10"/>
      <c r="K887" s="10"/>
      <c r="L887" s="10"/>
      <c r="M887" s="10"/>
      <c r="N887" s="10"/>
      <c r="O887" s="10"/>
      <c r="P887" s="21"/>
      <c r="Q887" s="21"/>
      <c r="R887" s="10"/>
      <c r="S887" s="10"/>
      <c r="T887" s="10"/>
      <c r="U887" s="10"/>
      <c r="V887" s="10"/>
      <c r="W887" s="10"/>
      <c r="X887" s="10"/>
      <c r="Y887" s="10"/>
      <c r="Z887" s="10"/>
      <c r="AA887" s="10"/>
      <c r="AB887" s="10"/>
      <c r="AC887" s="10"/>
      <c r="AD887" s="10"/>
      <c r="AE887" s="10"/>
      <c r="AF887" s="10"/>
      <c r="AG887" s="10"/>
      <c r="AH887" s="10"/>
      <c r="AI887" s="10"/>
      <c r="AJ887" s="10"/>
      <c r="AK887" s="10"/>
      <c r="AL887" s="10"/>
      <c r="AM887" s="10"/>
      <c r="AN887" s="10"/>
    </row>
    <row r="888" spans="1:40">
      <c r="A888" s="16"/>
      <c r="B888" s="10"/>
      <c r="C888" s="10"/>
      <c r="D888" s="10"/>
      <c r="E888" s="10"/>
      <c r="F888" s="10"/>
      <c r="G888" s="10"/>
      <c r="H888" s="10"/>
      <c r="I888" s="10"/>
      <c r="J888" s="10"/>
      <c r="K888" s="10"/>
      <c r="L888" s="10"/>
      <c r="M888" s="10"/>
      <c r="N888" s="10"/>
      <c r="O888" s="10"/>
      <c r="P888" s="21"/>
      <c r="Q888" s="21"/>
      <c r="R888" s="10"/>
      <c r="S888" s="10"/>
      <c r="T888" s="10"/>
      <c r="U888" s="10"/>
      <c r="V888" s="10"/>
      <c r="W888" s="10"/>
      <c r="X888" s="10"/>
      <c r="Y888" s="10"/>
      <c r="Z888" s="10"/>
      <c r="AA888" s="10"/>
      <c r="AB888" s="10"/>
      <c r="AC888" s="10"/>
      <c r="AD888" s="10"/>
      <c r="AE888" s="10"/>
      <c r="AF888" s="10"/>
      <c r="AG888" s="10"/>
      <c r="AH888" s="10"/>
      <c r="AI888" s="10"/>
      <c r="AJ888" s="10"/>
      <c r="AK888" s="10"/>
      <c r="AL888" s="10"/>
      <c r="AM888" s="10"/>
      <c r="AN888" s="10"/>
    </row>
    <row r="889" spans="1:40">
      <c r="A889" s="16"/>
      <c r="B889" s="10"/>
      <c r="C889" s="10"/>
      <c r="D889" s="10"/>
      <c r="E889" s="10"/>
      <c r="F889" s="10"/>
      <c r="G889" s="10"/>
      <c r="H889" s="10"/>
      <c r="I889" s="10"/>
      <c r="J889" s="10"/>
      <c r="K889" s="10"/>
      <c r="L889" s="10"/>
      <c r="M889" s="10"/>
      <c r="N889" s="10"/>
      <c r="O889" s="10"/>
      <c r="P889" s="21"/>
      <c r="Q889" s="21"/>
      <c r="R889" s="10"/>
      <c r="S889" s="10"/>
      <c r="T889" s="10"/>
      <c r="U889" s="10"/>
      <c r="V889" s="10"/>
      <c r="W889" s="10"/>
      <c r="X889" s="10"/>
      <c r="Y889" s="10"/>
      <c r="Z889" s="10"/>
      <c r="AA889" s="10"/>
      <c r="AB889" s="10"/>
      <c r="AC889" s="10"/>
      <c r="AD889" s="10"/>
      <c r="AE889" s="10"/>
      <c r="AF889" s="10"/>
      <c r="AG889" s="10"/>
      <c r="AH889" s="10"/>
      <c r="AI889" s="10"/>
      <c r="AJ889" s="10"/>
      <c r="AK889" s="10"/>
      <c r="AL889" s="10"/>
      <c r="AM889" s="10"/>
      <c r="AN889" s="10"/>
    </row>
    <row r="890" spans="1:40">
      <c r="A890" s="16"/>
      <c r="B890" s="10"/>
      <c r="C890" s="10"/>
      <c r="D890" s="10"/>
      <c r="E890" s="10"/>
      <c r="F890" s="10"/>
      <c r="G890" s="10"/>
      <c r="H890" s="10"/>
      <c r="I890" s="10"/>
      <c r="J890" s="10"/>
      <c r="K890" s="10"/>
      <c r="L890" s="10"/>
      <c r="M890" s="10"/>
      <c r="N890" s="10"/>
      <c r="O890" s="10"/>
      <c r="P890" s="21"/>
      <c r="Q890" s="21"/>
      <c r="R890" s="10"/>
      <c r="S890" s="10"/>
      <c r="T890" s="10"/>
      <c r="U890" s="10"/>
      <c r="V890" s="10"/>
      <c r="W890" s="10"/>
      <c r="X890" s="10"/>
      <c r="Y890" s="10"/>
      <c r="Z890" s="10"/>
      <c r="AA890" s="10"/>
      <c r="AB890" s="10"/>
      <c r="AC890" s="10"/>
      <c r="AD890" s="10"/>
      <c r="AE890" s="10"/>
      <c r="AF890" s="10"/>
      <c r="AG890" s="10"/>
      <c r="AH890" s="10"/>
      <c r="AI890" s="10"/>
      <c r="AJ890" s="10"/>
      <c r="AK890" s="10"/>
      <c r="AL890" s="10"/>
      <c r="AM890" s="10"/>
      <c r="AN890" s="10"/>
    </row>
    <row r="891" spans="1:40">
      <c r="A891" s="16"/>
      <c r="B891" s="10"/>
      <c r="C891" s="10"/>
      <c r="D891" s="10"/>
      <c r="E891" s="10"/>
      <c r="F891" s="10"/>
      <c r="G891" s="10"/>
      <c r="H891" s="10"/>
      <c r="I891" s="10"/>
      <c r="J891" s="10"/>
      <c r="K891" s="10"/>
      <c r="L891" s="10"/>
      <c r="M891" s="10"/>
      <c r="N891" s="10"/>
      <c r="O891" s="10"/>
      <c r="P891" s="21"/>
      <c r="Q891" s="21"/>
      <c r="R891" s="10"/>
      <c r="S891" s="10"/>
      <c r="T891" s="10"/>
      <c r="U891" s="10"/>
      <c r="V891" s="10"/>
      <c r="W891" s="10"/>
      <c r="X891" s="10"/>
      <c r="Y891" s="10"/>
      <c r="Z891" s="10"/>
      <c r="AA891" s="10"/>
      <c r="AB891" s="10"/>
      <c r="AC891" s="10"/>
      <c r="AD891" s="10"/>
      <c r="AE891" s="10"/>
      <c r="AF891" s="10"/>
      <c r="AG891" s="10"/>
      <c r="AH891" s="10"/>
      <c r="AI891" s="10"/>
      <c r="AJ891" s="10"/>
      <c r="AK891" s="10"/>
      <c r="AL891" s="10"/>
      <c r="AM891" s="10"/>
      <c r="AN891" s="10"/>
    </row>
    <row r="892" spans="1:40">
      <c r="A892" s="16"/>
      <c r="B892" s="10"/>
      <c r="C892" s="10"/>
      <c r="D892" s="10"/>
      <c r="E892" s="10"/>
      <c r="F892" s="10"/>
      <c r="G892" s="10"/>
      <c r="H892" s="10"/>
      <c r="I892" s="10"/>
      <c r="J892" s="10"/>
      <c r="K892" s="10"/>
      <c r="L892" s="10"/>
      <c r="M892" s="10"/>
      <c r="N892" s="10"/>
      <c r="O892" s="10"/>
      <c r="P892" s="21"/>
      <c r="Q892" s="21"/>
      <c r="R892" s="10"/>
      <c r="S892" s="10"/>
      <c r="T892" s="10"/>
      <c r="U892" s="10"/>
      <c r="V892" s="10"/>
      <c r="W892" s="10"/>
      <c r="X892" s="10"/>
      <c r="Y892" s="10"/>
      <c r="Z892" s="10"/>
      <c r="AA892" s="10"/>
      <c r="AB892" s="10"/>
      <c r="AC892" s="10"/>
      <c r="AD892" s="10"/>
      <c r="AE892" s="10"/>
      <c r="AF892" s="10"/>
      <c r="AG892" s="10"/>
      <c r="AH892" s="10"/>
      <c r="AI892" s="10"/>
      <c r="AJ892" s="10"/>
      <c r="AK892" s="10"/>
      <c r="AL892" s="10"/>
      <c r="AM892" s="10"/>
      <c r="AN892" s="10"/>
    </row>
    <row r="893" spans="1:40">
      <c r="A893" s="16"/>
      <c r="B893" s="10"/>
      <c r="C893" s="10"/>
      <c r="D893" s="10"/>
      <c r="E893" s="10"/>
      <c r="F893" s="10"/>
      <c r="G893" s="10"/>
      <c r="H893" s="10"/>
      <c r="I893" s="10"/>
      <c r="J893" s="10"/>
      <c r="K893" s="10"/>
      <c r="L893" s="10"/>
      <c r="M893" s="10"/>
      <c r="N893" s="10"/>
      <c r="O893" s="10"/>
      <c r="P893" s="21"/>
      <c r="Q893" s="21"/>
      <c r="R893" s="10"/>
      <c r="S893" s="10"/>
      <c r="T893" s="10"/>
      <c r="U893" s="10"/>
      <c r="V893" s="10"/>
      <c r="W893" s="10"/>
      <c r="X893" s="10"/>
      <c r="Y893" s="10"/>
      <c r="Z893" s="10"/>
      <c r="AA893" s="10"/>
      <c r="AB893" s="10"/>
      <c r="AC893" s="10"/>
      <c r="AD893" s="10"/>
      <c r="AE893" s="10"/>
      <c r="AF893" s="10"/>
      <c r="AG893" s="10"/>
      <c r="AH893" s="10"/>
      <c r="AI893" s="10"/>
      <c r="AJ893" s="10"/>
      <c r="AK893" s="10"/>
      <c r="AL893" s="10"/>
      <c r="AM893" s="10"/>
      <c r="AN893" s="10"/>
    </row>
    <row r="894" spans="1:40">
      <c r="A894" s="16"/>
      <c r="B894" s="10"/>
      <c r="C894" s="10"/>
      <c r="D894" s="10"/>
      <c r="E894" s="10"/>
      <c r="F894" s="10"/>
      <c r="G894" s="10"/>
      <c r="H894" s="10"/>
      <c r="I894" s="10"/>
      <c r="J894" s="10"/>
      <c r="K894" s="10"/>
      <c r="L894" s="10"/>
      <c r="M894" s="10"/>
      <c r="N894" s="10"/>
      <c r="O894" s="10"/>
      <c r="P894" s="21"/>
      <c r="Q894" s="21"/>
      <c r="R894" s="10"/>
      <c r="S894" s="10"/>
      <c r="T894" s="10"/>
      <c r="U894" s="10"/>
      <c r="V894" s="10"/>
      <c r="W894" s="10"/>
      <c r="X894" s="10"/>
      <c r="Y894" s="10"/>
      <c r="Z894" s="10"/>
      <c r="AA894" s="10"/>
      <c r="AB894" s="10"/>
      <c r="AC894" s="10"/>
      <c r="AD894" s="10"/>
      <c r="AE894" s="10"/>
      <c r="AF894" s="10"/>
      <c r="AG894" s="10"/>
      <c r="AH894" s="10"/>
      <c r="AI894" s="10"/>
      <c r="AJ894" s="10"/>
      <c r="AK894" s="10"/>
      <c r="AL894" s="10"/>
      <c r="AM894" s="10"/>
      <c r="AN894" s="10"/>
    </row>
    <row r="895" spans="1:40">
      <c r="A895" s="16"/>
      <c r="B895" s="10"/>
      <c r="C895" s="10"/>
      <c r="D895" s="10"/>
      <c r="E895" s="10"/>
      <c r="F895" s="10"/>
      <c r="G895" s="10"/>
      <c r="H895" s="10"/>
      <c r="I895" s="10"/>
      <c r="J895" s="10"/>
      <c r="K895" s="10"/>
      <c r="L895" s="10"/>
      <c r="M895" s="10"/>
      <c r="N895" s="10"/>
      <c r="O895" s="10"/>
      <c r="P895" s="21"/>
      <c r="Q895" s="21"/>
      <c r="R895" s="10"/>
      <c r="S895" s="10"/>
      <c r="T895" s="10"/>
      <c r="U895" s="10"/>
      <c r="V895" s="10"/>
      <c r="W895" s="10"/>
      <c r="X895" s="10"/>
      <c r="Y895" s="10"/>
      <c r="Z895" s="10"/>
      <c r="AA895" s="10"/>
      <c r="AB895" s="10"/>
      <c r="AC895" s="10"/>
      <c r="AD895" s="10"/>
      <c r="AE895" s="10"/>
      <c r="AF895" s="10"/>
      <c r="AG895" s="10"/>
      <c r="AH895" s="10"/>
      <c r="AI895" s="10"/>
      <c r="AJ895" s="10"/>
      <c r="AK895" s="10"/>
      <c r="AL895" s="10"/>
      <c r="AM895" s="10"/>
      <c r="AN895" s="10"/>
    </row>
    <row r="896" spans="1:40">
      <c r="A896" s="16"/>
      <c r="B896" s="10"/>
      <c r="C896" s="10"/>
      <c r="D896" s="10"/>
      <c r="E896" s="10"/>
      <c r="F896" s="10"/>
      <c r="G896" s="10"/>
      <c r="H896" s="10"/>
      <c r="I896" s="10"/>
      <c r="J896" s="10"/>
      <c r="K896" s="10"/>
      <c r="L896" s="10"/>
      <c r="M896" s="10"/>
      <c r="N896" s="10"/>
      <c r="O896" s="10"/>
      <c r="P896" s="21"/>
      <c r="Q896" s="21"/>
      <c r="R896" s="10"/>
      <c r="S896" s="10"/>
      <c r="T896" s="10"/>
      <c r="U896" s="10"/>
      <c r="V896" s="10"/>
      <c r="W896" s="10"/>
      <c r="X896" s="10"/>
      <c r="Y896" s="10"/>
      <c r="Z896" s="10"/>
      <c r="AA896" s="10"/>
      <c r="AB896" s="10"/>
      <c r="AC896" s="10"/>
      <c r="AD896" s="10"/>
      <c r="AE896" s="10"/>
      <c r="AF896" s="10"/>
      <c r="AG896" s="10"/>
      <c r="AH896" s="10"/>
      <c r="AI896" s="10"/>
      <c r="AJ896" s="10"/>
      <c r="AK896" s="10"/>
      <c r="AL896" s="10"/>
      <c r="AM896" s="10"/>
      <c r="AN896" s="10"/>
    </row>
    <row r="897" spans="1:40">
      <c r="A897" s="16"/>
      <c r="B897" s="10"/>
      <c r="C897" s="10"/>
      <c r="D897" s="10"/>
      <c r="E897" s="10"/>
      <c r="F897" s="10"/>
      <c r="G897" s="10"/>
      <c r="H897" s="10"/>
      <c r="I897" s="10"/>
      <c r="J897" s="10"/>
      <c r="K897" s="10"/>
      <c r="L897" s="10"/>
      <c r="M897" s="10"/>
      <c r="N897" s="10"/>
      <c r="O897" s="10"/>
      <c r="P897" s="21"/>
      <c r="Q897" s="21"/>
      <c r="R897" s="10"/>
      <c r="S897" s="10"/>
      <c r="T897" s="10"/>
      <c r="U897" s="10"/>
      <c r="V897" s="10"/>
      <c r="W897" s="10"/>
      <c r="X897" s="10"/>
      <c r="Y897" s="10"/>
      <c r="Z897" s="10"/>
      <c r="AA897" s="10"/>
      <c r="AB897" s="10"/>
      <c r="AC897" s="10"/>
      <c r="AD897" s="10"/>
      <c r="AE897" s="10"/>
      <c r="AF897" s="10"/>
      <c r="AG897" s="10"/>
      <c r="AH897" s="10"/>
      <c r="AI897" s="10"/>
      <c r="AJ897" s="10"/>
      <c r="AK897" s="10"/>
      <c r="AL897" s="10"/>
      <c r="AM897" s="10"/>
      <c r="AN897" s="10"/>
    </row>
    <row r="898" spans="1:40">
      <c r="A898" s="16"/>
      <c r="B898" s="10"/>
      <c r="C898" s="10"/>
      <c r="D898" s="10"/>
      <c r="E898" s="10"/>
      <c r="F898" s="10"/>
      <c r="G898" s="10"/>
      <c r="H898" s="10"/>
      <c r="I898" s="10"/>
      <c r="J898" s="10"/>
      <c r="K898" s="10"/>
      <c r="L898" s="10"/>
      <c r="M898" s="10"/>
      <c r="N898" s="10"/>
      <c r="O898" s="10"/>
      <c r="P898" s="21"/>
      <c r="Q898" s="21"/>
      <c r="R898" s="10"/>
      <c r="S898" s="10"/>
      <c r="T898" s="10"/>
      <c r="U898" s="10"/>
      <c r="V898" s="10"/>
      <c r="W898" s="10"/>
      <c r="X898" s="10"/>
      <c r="Y898" s="10"/>
      <c r="Z898" s="10"/>
      <c r="AA898" s="10"/>
      <c r="AB898" s="10"/>
      <c r="AC898" s="10"/>
      <c r="AD898" s="10"/>
      <c r="AE898" s="10"/>
      <c r="AF898" s="10"/>
      <c r="AG898" s="10"/>
      <c r="AH898" s="10"/>
      <c r="AI898" s="10"/>
      <c r="AJ898" s="10"/>
      <c r="AK898" s="10"/>
      <c r="AL898" s="10"/>
      <c r="AM898" s="10"/>
      <c r="AN898" s="10"/>
    </row>
    <row r="899" spans="1:40">
      <c r="A899" s="16"/>
      <c r="B899" s="10"/>
      <c r="C899" s="10"/>
      <c r="D899" s="10"/>
      <c r="E899" s="10"/>
      <c r="F899" s="10"/>
      <c r="G899" s="10"/>
      <c r="H899" s="10"/>
      <c r="I899" s="10"/>
      <c r="J899" s="10"/>
      <c r="K899" s="10"/>
      <c r="L899" s="10"/>
      <c r="M899" s="10"/>
      <c r="N899" s="10"/>
      <c r="O899" s="10"/>
      <c r="P899" s="21"/>
      <c r="Q899" s="21"/>
      <c r="R899" s="10"/>
      <c r="S899" s="10"/>
      <c r="T899" s="10"/>
      <c r="U899" s="10"/>
      <c r="V899" s="10"/>
      <c r="W899" s="10"/>
      <c r="X899" s="10"/>
      <c r="Y899" s="10"/>
      <c r="Z899" s="10"/>
      <c r="AA899" s="10"/>
      <c r="AB899" s="10"/>
      <c r="AC899" s="10"/>
      <c r="AD899" s="10"/>
      <c r="AE899" s="10"/>
      <c r="AF899" s="10"/>
      <c r="AG899" s="10"/>
      <c r="AH899" s="10"/>
      <c r="AI899" s="10"/>
      <c r="AJ899" s="10"/>
      <c r="AK899" s="10"/>
      <c r="AL899" s="10"/>
      <c r="AM899" s="10"/>
      <c r="AN899" s="10"/>
    </row>
    <row r="900" spans="1:40">
      <c r="A900" s="16"/>
      <c r="B900" s="10"/>
      <c r="C900" s="10"/>
      <c r="D900" s="10"/>
      <c r="E900" s="10"/>
      <c r="F900" s="10"/>
      <c r="G900" s="10"/>
      <c r="H900" s="10"/>
      <c r="I900" s="10"/>
      <c r="J900" s="10"/>
      <c r="K900" s="10"/>
      <c r="L900" s="10"/>
      <c r="M900" s="10"/>
      <c r="N900" s="10"/>
      <c r="O900" s="10"/>
      <c r="P900" s="21"/>
      <c r="Q900" s="21"/>
      <c r="R900" s="10"/>
      <c r="S900" s="10"/>
      <c r="T900" s="10"/>
      <c r="U900" s="10"/>
      <c r="V900" s="10"/>
      <c r="W900" s="10"/>
      <c r="X900" s="10"/>
      <c r="Y900" s="10"/>
      <c r="Z900" s="10"/>
      <c r="AA900" s="10"/>
      <c r="AB900" s="10"/>
      <c r="AC900" s="10"/>
      <c r="AD900" s="10"/>
      <c r="AE900" s="10"/>
      <c r="AF900" s="10"/>
      <c r="AG900" s="10"/>
      <c r="AH900" s="10"/>
      <c r="AI900" s="10"/>
      <c r="AJ900" s="10"/>
      <c r="AK900" s="10"/>
      <c r="AL900" s="10"/>
      <c r="AM900" s="10"/>
      <c r="AN900" s="10"/>
    </row>
    <row r="901" spans="1:40">
      <c r="A901" s="16"/>
      <c r="B901" s="10"/>
      <c r="C901" s="10"/>
      <c r="D901" s="10"/>
      <c r="E901" s="10"/>
      <c r="F901" s="10"/>
      <c r="G901" s="10"/>
      <c r="H901" s="10"/>
      <c r="I901" s="10"/>
      <c r="J901" s="10"/>
      <c r="K901" s="10"/>
      <c r="L901" s="10"/>
      <c r="M901" s="10"/>
      <c r="N901" s="10"/>
      <c r="O901" s="10"/>
      <c r="P901" s="21"/>
      <c r="Q901" s="21"/>
      <c r="R901" s="10"/>
      <c r="S901" s="10"/>
      <c r="T901" s="10"/>
      <c r="U901" s="10"/>
      <c r="V901" s="10"/>
      <c r="W901" s="10"/>
      <c r="X901" s="10"/>
      <c r="Y901" s="10"/>
      <c r="Z901" s="10"/>
      <c r="AA901" s="10"/>
      <c r="AB901" s="10"/>
      <c r="AC901" s="10"/>
      <c r="AD901" s="10"/>
      <c r="AE901" s="10"/>
      <c r="AF901" s="10"/>
      <c r="AG901" s="10"/>
      <c r="AH901" s="10"/>
      <c r="AI901" s="10"/>
      <c r="AJ901" s="10"/>
      <c r="AK901" s="10"/>
      <c r="AL901" s="10"/>
      <c r="AM901" s="10"/>
      <c r="AN901" s="10"/>
    </row>
    <row r="902" spans="1:40">
      <c r="A902" s="16"/>
      <c r="B902" s="10"/>
      <c r="C902" s="10"/>
      <c r="D902" s="10"/>
      <c r="E902" s="10"/>
      <c r="F902" s="10"/>
      <c r="G902" s="10"/>
      <c r="H902" s="10"/>
      <c r="I902" s="10"/>
      <c r="J902" s="10"/>
      <c r="K902" s="10"/>
      <c r="L902" s="10"/>
      <c r="M902" s="10"/>
      <c r="N902" s="10"/>
      <c r="O902" s="10"/>
      <c r="P902" s="21"/>
      <c r="Q902" s="21"/>
      <c r="R902" s="10"/>
      <c r="S902" s="10"/>
      <c r="T902" s="10"/>
      <c r="U902" s="10"/>
      <c r="V902" s="10"/>
      <c r="W902" s="10"/>
      <c r="X902" s="10"/>
      <c r="Y902" s="10"/>
      <c r="Z902" s="10"/>
      <c r="AA902" s="10"/>
      <c r="AB902" s="10"/>
      <c r="AC902" s="10"/>
      <c r="AD902" s="10"/>
      <c r="AE902" s="10"/>
      <c r="AF902" s="10"/>
      <c r="AG902" s="10"/>
      <c r="AH902" s="10"/>
      <c r="AI902" s="10"/>
      <c r="AJ902" s="10"/>
      <c r="AK902" s="10"/>
      <c r="AL902" s="10"/>
      <c r="AM902" s="10"/>
      <c r="AN902" s="10"/>
    </row>
    <row r="903" spans="1:40">
      <c r="A903" s="16"/>
      <c r="B903" s="10"/>
      <c r="C903" s="10"/>
      <c r="D903" s="10"/>
      <c r="E903" s="10"/>
      <c r="F903" s="10"/>
      <c r="G903" s="10"/>
      <c r="H903" s="10"/>
      <c r="I903" s="10"/>
      <c r="J903" s="10"/>
      <c r="K903" s="10"/>
      <c r="L903" s="10"/>
      <c r="M903" s="10"/>
      <c r="N903" s="10"/>
      <c r="O903" s="10"/>
      <c r="P903" s="21"/>
      <c r="Q903" s="21"/>
      <c r="R903" s="10"/>
      <c r="S903" s="10"/>
      <c r="T903" s="10"/>
      <c r="U903" s="10"/>
      <c r="V903" s="10"/>
      <c r="W903" s="10"/>
      <c r="X903" s="10"/>
      <c r="Y903" s="10"/>
      <c r="Z903" s="10"/>
      <c r="AA903" s="10"/>
      <c r="AB903" s="10"/>
      <c r="AC903" s="10"/>
      <c r="AD903" s="10"/>
      <c r="AE903" s="10"/>
      <c r="AF903" s="10"/>
      <c r="AG903" s="10"/>
      <c r="AH903" s="10"/>
      <c r="AI903" s="10"/>
      <c r="AJ903" s="10"/>
      <c r="AK903" s="10"/>
      <c r="AL903" s="10"/>
      <c r="AM903" s="10"/>
      <c r="AN903" s="10"/>
    </row>
    <row r="904" spans="1:40">
      <c r="A904" s="16"/>
      <c r="B904" s="10"/>
      <c r="C904" s="10"/>
      <c r="D904" s="10"/>
      <c r="E904" s="10"/>
      <c r="F904" s="10"/>
      <c r="G904" s="10"/>
      <c r="H904" s="10"/>
      <c r="I904" s="10"/>
      <c r="J904" s="10"/>
      <c r="K904" s="10"/>
      <c r="L904" s="10"/>
      <c r="M904" s="10"/>
      <c r="N904" s="10"/>
      <c r="O904" s="10"/>
      <c r="P904" s="21"/>
      <c r="Q904" s="21"/>
      <c r="R904" s="10"/>
      <c r="S904" s="10"/>
      <c r="T904" s="10"/>
      <c r="U904" s="10"/>
      <c r="V904" s="10"/>
      <c r="W904" s="10"/>
      <c r="X904" s="10"/>
      <c r="Y904" s="10"/>
      <c r="Z904" s="10"/>
      <c r="AA904" s="10"/>
      <c r="AB904" s="10"/>
      <c r="AC904" s="10"/>
      <c r="AD904" s="10"/>
      <c r="AE904" s="10"/>
      <c r="AF904" s="10"/>
      <c r="AG904" s="10"/>
      <c r="AH904" s="10"/>
      <c r="AI904" s="10"/>
      <c r="AJ904" s="10"/>
      <c r="AK904" s="10"/>
      <c r="AL904" s="10"/>
      <c r="AM904" s="10"/>
      <c r="AN904" s="10"/>
    </row>
    <row r="905" spans="1:40">
      <c r="A905" s="16"/>
      <c r="B905" s="10"/>
      <c r="C905" s="10"/>
      <c r="D905" s="10"/>
      <c r="E905" s="10"/>
      <c r="F905" s="10"/>
      <c r="G905" s="10"/>
      <c r="H905" s="10"/>
      <c r="I905" s="10"/>
      <c r="J905" s="10"/>
      <c r="K905" s="10"/>
      <c r="L905" s="10"/>
      <c r="M905" s="10"/>
      <c r="N905" s="10"/>
      <c r="O905" s="10"/>
      <c r="P905" s="21"/>
      <c r="Q905" s="21"/>
      <c r="R905" s="10"/>
      <c r="S905" s="10"/>
      <c r="T905" s="10"/>
      <c r="U905" s="10"/>
      <c r="V905" s="10"/>
      <c r="W905" s="10"/>
      <c r="X905" s="10"/>
      <c r="Y905" s="10"/>
      <c r="Z905" s="10"/>
      <c r="AA905" s="10"/>
      <c r="AB905" s="10"/>
      <c r="AC905" s="10"/>
      <c r="AD905" s="10"/>
      <c r="AE905" s="10"/>
      <c r="AF905" s="10"/>
      <c r="AG905" s="10"/>
      <c r="AH905" s="10"/>
      <c r="AI905" s="10"/>
      <c r="AJ905" s="10"/>
      <c r="AK905" s="10"/>
      <c r="AL905" s="10"/>
      <c r="AM905" s="10"/>
      <c r="AN905" s="10"/>
    </row>
    <row r="906" spans="1:40">
      <c r="A906" s="16"/>
      <c r="B906" s="10"/>
      <c r="C906" s="10"/>
      <c r="D906" s="10"/>
      <c r="E906" s="10"/>
      <c r="F906" s="10"/>
      <c r="G906" s="10"/>
      <c r="H906" s="10"/>
      <c r="I906" s="10"/>
      <c r="J906" s="10"/>
      <c r="K906" s="10"/>
      <c r="L906" s="10"/>
      <c r="M906" s="10"/>
      <c r="N906" s="10"/>
      <c r="O906" s="10"/>
      <c r="P906" s="21"/>
      <c r="Q906" s="21"/>
      <c r="R906" s="10"/>
      <c r="S906" s="10"/>
      <c r="T906" s="10"/>
      <c r="U906" s="10"/>
      <c r="V906" s="10"/>
      <c r="W906" s="10"/>
      <c r="X906" s="10"/>
      <c r="Y906" s="10"/>
      <c r="Z906" s="10"/>
      <c r="AA906" s="10"/>
      <c r="AB906" s="10"/>
      <c r="AC906" s="10"/>
      <c r="AD906" s="10"/>
      <c r="AE906" s="10"/>
      <c r="AF906" s="10"/>
      <c r="AG906" s="10"/>
      <c r="AH906" s="10"/>
      <c r="AI906" s="10"/>
      <c r="AJ906" s="10"/>
      <c r="AK906" s="10"/>
      <c r="AL906" s="10"/>
      <c r="AM906" s="10"/>
      <c r="AN906" s="10"/>
    </row>
    <row r="907" spans="1:40">
      <c r="A907" s="16"/>
      <c r="B907" s="10"/>
      <c r="C907" s="10"/>
      <c r="D907" s="10"/>
      <c r="E907" s="10"/>
      <c r="F907" s="10"/>
      <c r="G907" s="10"/>
      <c r="H907" s="10"/>
      <c r="I907" s="10"/>
      <c r="J907" s="10"/>
      <c r="K907" s="10"/>
      <c r="L907" s="10"/>
      <c r="M907" s="10"/>
      <c r="N907" s="10"/>
      <c r="O907" s="10"/>
      <c r="P907" s="21"/>
      <c r="Q907" s="21"/>
      <c r="R907" s="10"/>
      <c r="S907" s="10"/>
      <c r="T907" s="10"/>
      <c r="U907" s="10"/>
      <c r="V907" s="10"/>
      <c r="W907" s="10"/>
      <c r="X907" s="10"/>
      <c r="Y907" s="10"/>
      <c r="Z907" s="10"/>
      <c r="AA907" s="10"/>
      <c r="AB907" s="10"/>
      <c r="AC907" s="10"/>
      <c r="AD907" s="10"/>
      <c r="AE907" s="10"/>
      <c r="AF907" s="10"/>
      <c r="AG907" s="10"/>
      <c r="AH907" s="10"/>
      <c r="AI907" s="10"/>
      <c r="AJ907" s="10"/>
      <c r="AK907" s="10"/>
      <c r="AL907" s="10"/>
      <c r="AM907" s="10"/>
      <c r="AN907" s="10"/>
    </row>
    <row r="908" spans="1:40">
      <c r="A908" s="16"/>
      <c r="B908" s="10"/>
      <c r="C908" s="10"/>
      <c r="D908" s="10"/>
      <c r="E908" s="10"/>
      <c r="F908" s="10"/>
      <c r="G908" s="10"/>
      <c r="H908" s="10"/>
      <c r="I908" s="10"/>
      <c r="J908" s="10"/>
      <c r="K908" s="10"/>
      <c r="L908" s="10"/>
      <c r="M908" s="10"/>
      <c r="N908" s="10"/>
      <c r="O908" s="10"/>
      <c r="P908" s="21"/>
      <c r="Q908" s="21"/>
      <c r="R908" s="10"/>
      <c r="S908" s="10"/>
      <c r="T908" s="10"/>
      <c r="U908" s="10"/>
      <c r="V908" s="10"/>
      <c r="W908" s="10"/>
      <c r="X908" s="10"/>
      <c r="Y908" s="10"/>
      <c r="Z908" s="10"/>
      <c r="AA908" s="10"/>
      <c r="AB908" s="10"/>
      <c r="AC908" s="10"/>
      <c r="AD908" s="10"/>
      <c r="AE908" s="10"/>
      <c r="AF908" s="10"/>
      <c r="AG908" s="10"/>
      <c r="AH908" s="10"/>
      <c r="AI908" s="10"/>
      <c r="AJ908" s="10"/>
      <c r="AK908" s="10"/>
      <c r="AL908" s="10"/>
      <c r="AM908" s="10"/>
      <c r="AN908" s="10"/>
    </row>
    <row r="909" spans="1:40">
      <c r="A909" s="16"/>
      <c r="B909" s="10"/>
      <c r="C909" s="10"/>
      <c r="D909" s="10"/>
      <c r="E909" s="10"/>
      <c r="F909" s="10"/>
      <c r="G909" s="10"/>
      <c r="H909" s="10"/>
      <c r="I909" s="10"/>
      <c r="J909" s="10"/>
      <c r="K909" s="10"/>
      <c r="L909" s="10"/>
      <c r="M909" s="10"/>
      <c r="N909" s="10"/>
      <c r="O909" s="10"/>
      <c r="P909" s="21"/>
      <c r="Q909" s="21"/>
      <c r="R909" s="10"/>
      <c r="S909" s="10"/>
      <c r="T909" s="10"/>
      <c r="U909" s="10"/>
      <c r="V909" s="10"/>
      <c r="W909" s="10"/>
      <c r="X909" s="10"/>
      <c r="Y909" s="10"/>
      <c r="Z909" s="10"/>
      <c r="AA909" s="10"/>
      <c r="AB909" s="10"/>
      <c r="AC909" s="10"/>
      <c r="AD909" s="10"/>
      <c r="AE909" s="10"/>
      <c r="AF909" s="10"/>
      <c r="AG909" s="10"/>
      <c r="AH909" s="10"/>
      <c r="AI909" s="10"/>
      <c r="AJ909" s="10"/>
      <c r="AK909" s="10"/>
      <c r="AL909" s="10"/>
      <c r="AM909" s="10"/>
      <c r="AN909" s="10"/>
    </row>
    <row r="910" spans="1:40">
      <c r="A910" s="16"/>
      <c r="B910" s="10"/>
      <c r="C910" s="10"/>
      <c r="D910" s="10"/>
      <c r="E910" s="10"/>
      <c r="F910" s="10"/>
      <c r="G910" s="10"/>
      <c r="H910" s="10"/>
      <c r="I910" s="10"/>
      <c r="J910" s="10"/>
      <c r="K910" s="10"/>
      <c r="L910" s="10"/>
      <c r="M910" s="10"/>
      <c r="N910" s="10"/>
      <c r="O910" s="10"/>
      <c r="P910" s="21"/>
      <c r="Q910" s="21"/>
      <c r="R910" s="10"/>
      <c r="S910" s="10"/>
      <c r="T910" s="10"/>
      <c r="U910" s="10"/>
      <c r="V910" s="10"/>
      <c r="W910" s="10"/>
      <c r="X910" s="10"/>
      <c r="Y910" s="10"/>
      <c r="Z910" s="10"/>
      <c r="AA910" s="10"/>
      <c r="AB910" s="10"/>
      <c r="AC910" s="10"/>
      <c r="AD910" s="10"/>
      <c r="AE910" s="10"/>
      <c r="AF910" s="10"/>
      <c r="AG910" s="10"/>
      <c r="AH910" s="10"/>
      <c r="AI910" s="10"/>
      <c r="AJ910" s="10"/>
      <c r="AK910" s="10"/>
      <c r="AL910" s="10"/>
      <c r="AM910" s="10"/>
      <c r="AN910" s="10"/>
    </row>
    <row r="911" spans="1:40">
      <c r="A911" s="16"/>
      <c r="B911" s="10"/>
      <c r="C911" s="10"/>
      <c r="D911" s="10"/>
      <c r="E911" s="10"/>
      <c r="F911" s="10"/>
      <c r="G911" s="10"/>
      <c r="H911" s="10"/>
      <c r="I911" s="10"/>
      <c r="J911" s="10"/>
      <c r="K911" s="10"/>
      <c r="L911" s="10"/>
      <c r="M911" s="10"/>
      <c r="N911" s="10"/>
      <c r="O911" s="10"/>
      <c r="P911" s="21"/>
      <c r="Q911" s="21"/>
      <c r="R911" s="10"/>
      <c r="S911" s="10"/>
      <c r="T911" s="10"/>
      <c r="U911" s="10"/>
      <c r="V911" s="10"/>
      <c r="W911" s="10"/>
      <c r="X911" s="10"/>
      <c r="Y911" s="10"/>
      <c r="Z911" s="10"/>
      <c r="AA911" s="10"/>
      <c r="AB911" s="10"/>
      <c r="AC911" s="10"/>
      <c r="AD911" s="10"/>
      <c r="AE911" s="10"/>
      <c r="AF911" s="10"/>
      <c r="AG911" s="10"/>
      <c r="AH911" s="10"/>
      <c r="AI911" s="10"/>
      <c r="AJ911" s="10"/>
      <c r="AK911" s="10"/>
      <c r="AL911" s="10"/>
      <c r="AM911" s="10"/>
      <c r="AN911" s="10"/>
    </row>
    <row r="912" spans="1:40">
      <c r="A912" s="16"/>
      <c r="B912" s="10"/>
      <c r="C912" s="10"/>
      <c r="D912" s="10"/>
      <c r="E912" s="10"/>
      <c r="F912" s="10"/>
      <c r="G912" s="10"/>
      <c r="H912" s="10"/>
      <c r="I912" s="10"/>
      <c r="J912" s="10"/>
      <c r="K912" s="10"/>
      <c r="L912" s="10"/>
      <c r="M912" s="10"/>
      <c r="N912" s="10"/>
      <c r="O912" s="10"/>
      <c r="P912" s="21"/>
      <c r="Q912" s="21"/>
      <c r="R912" s="10"/>
      <c r="S912" s="10"/>
      <c r="T912" s="10"/>
      <c r="U912" s="10"/>
      <c r="V912" s="10"/>
      <c r="W912" s="10"/>
      <c r="X912" s="10"/>
      <c r="Y912" s="10"/>
      <c r="Z912" s="10"/>
      <c r="AA912" s="10"/>
      <c r="AB912" s="10"/>
      <c r="AC912" s="10"/>
      <c r="AD912" s="10"/>
      <c r="AE912" s="10"/>
      <c r="AF912" s="10"/>
      <c r="AG912" s="10"/>
      <c r="AH912" s="10"/>
      <c r="AI912" s="10"/>
      <c r="AJ912" s="10"/>
      <c r="AK912" s="10"/>
      <c r="AL912" s="10"/>
      <c r="AM912" s="10"/>
      <c r="AN912" s="10"/>
    </row>
    <row r="913" spans="1:40">
      <c r="A913" s="16"/>
      <c r="B913" s="10"/>
      <c r="C913" s="10"/>
      <c r="D913" s="10"/>
      <c r="E913" s="10"/>
      <c r="F913" s="10"/>
      <c r="G913" s="10"/>
      <c r="H913" s="10"/>
      <c r="I913" s="10"/>
      <c r="J913" s="10"/>
      <c r="K913" s="10"/>
      <c r="L913" s="10"/>
      <c r="M913" s="10"/>
      <c r="N913" s="10"/>
      <c r="O913" s="10"/>
      <c r="P913" s="21"/>
      <c r="Q913" s="21"/>
      <c r="R913" s="10"/>
      <c r="S913" s="10"/>
      <c r="T913" s="10"/>
      <c r="U913" s="10"/>
      <c r="V913" s="10"/>
      <c r="W913" s="10"/>
      <c r="X913" s="10"/>
      <c r="Y913" s="10"/>
      <c r="Z913" s="10"/>
      <c r="AA913" s="10"/>
      <c r="AB913" s="10"/>
      <c r="AC913" s="10"/>
      <c r="AD913" s="10"/>
      <c r="AE913" s="10"/>
      <c r="AF913" s="10"/>
      <c r="AG913" s="10"/>
      <c r="AH913" s="10"/>
      <c r="AI913" s="10"/>
      <c r="AJ913" s="10"/>
      <c r="AK913" s="10"/>
      <c r="AL913" s="10"/>
      <c r="AM913" s="10"/>
      <c r="AN913" s="10"/>
    </row>
    <row r="914" spans="1:40">
      <c r="A914" s="16"/>
      <c r="B914" s="10"/>
      <c r="C914" s="10"/>
      <c r="D914" s="10"/>
      <c r="E914" s="10"/>
      <c r="F914" s="10"/>
      <c r="G914" s="10"/>
      <c r="H914" s="10"/>
      <c r="I914" s="10"/>
      <c r="J914" s="10"/>
      <c r="K914" s="10"/>
      <c r="L914" s="10"/>
      <c r="M914" s="10"/>
      <c r="N914" s="10"/>
      <c r="O914" s="10"/>
      <c r="P914" s="21"/>
      <c r="Q914" s="21"/>
      <c r="R914" s="10"/>
      <c r="S914" s="10"/>
      <c r="T914" s="10"/>
      <c r="U914" s="10"/>
      <c r="V914" s="10"/>
      <c r="W914" s="10"/>
      <c r="X914" s="10"/>
      <c r="Y914" s="10"/>
      <c r="Z914" s="10"/>
      <c r="AA914" s="10"/>
      <c r="AB914" s="10"/>
      <c r="AC914" s="10"/>
      <c r="AD914" s="10"/>
      <c r="AE914" s="10"/>
      <c r="AF914" s="10"/>
      <c r="AG914" s="10"/>
      <c r="AH914" s="10"/>
      <c r="AI914" s="10"/>
      <c r="AJ914" s="10"/>
      <c r="AK914" s="10"/>
      <c r="AL914" s="10"/>
      <c r="AM914" s="10"/>
      <c r="AN914" s="10"/>
    </row>
    <row r="915" spans="1:40">
      <c r="A915" s="16"/>
      <c r="B915" s="10"/>
      <c r="C915" s="10"/>
      <c r="D915" s="10"/>
      <c r="E915" s="10"/>
      <c r="F915" s="10"/>
      <c r="G915" s="10"/>
      <c r="H915" s="10"/>
      <c r="I915" s="10"/>
      <c r="J915" s="10"/>
      <c r="K915" s="10"/>
      <c r="L915" s="10"/>
      <c r="M915" s="10"/>
      <c r="N915" s="10"/>
      <c r="O915" s="10"/>
      <c r="P915" s="21"/>
      <c r="Q915" s="21"/>
      <c r="R915" s="10"/>
      <c r="S915" s="10"/>
      <c r="T915" s="10"/>
      <c r="U915" s="10"/>
      <c r="V915" s="10"/>
      <c r="W915" s="10"/>
      <c r="X915" s="10"/>
      <c r="Y915" s="10"/>
      <c r="Z915" s="10"/>
      <c r="AA915" s="10"/>
      <c r="AB915" s="10"/>
      <c r="AC915" s="10"/>
      <c r="AD915" s="10"/>
      <c r="AE915" s="10"/>
      <c r="AF915" s="10"/>
      <c r="AG915" s="10"/>
      <c r="AH915" s="10"/>
      <c r="AI915" s="10"/>
      <c r="AJ915" s="10"/>
      <c r="AK915" s="10"/>
      <c r="AL915" s="10"/>
      <c r="AM915" s="10"/>
      <c r="AN915" s="10"/>
    </row>
    <row r="916" spans="1:40">
      <c r="A916" s="16"/>
      <c r="B916" s="10"/>
      <c r="C916" s="10"/>
      <c r="D916" s="10"/>
      <c r="E916" s="10"/>
      <c r="F916" s="10"/>
      <c r="G916" s="10"/>
      <c r="H916" s="10"/>
      <c r="I916" s="10"/>
      <c r="J916" s="10"/>
      <c r="K916" s="10"/>
      <c r="L916" s="10"/>
      <c r="M916" s="10"/>
      <c r="N916" s="10"/>
      <c r="O916" s="10"/>
      <c r="P916" s="21"/>
      <c r="Q916" s="21"/>
      <c r="R916" s="10"/>
      <c r="S916" s="10"/>
      <c r="T916" s="10"/>
      <c r="U916" s="10"/>
      <c r="V916" s="10"/>
      <c r="W916" s="10"/>
      <c r="X916" s="10"/>
      <c r="Y916" s="10"/>
      <c r="Z916" s="10"/>
      <c r="AA916" s="10"/>
      <c r="AB916" s="10"/>
      <c r="AC916" s="10"/>
      <c r="AD916" s="10"/>
      <c r="AE916" s="10"/>
      <c r="AF916" s="10"/>
      <c r="AG916" s="10"/>
      <c r="AH916" s="10"/>
      <c r="AI916" s="10"/>
      <c r="AJ916" s="10"/>
      <c r="AK916" s="10"/>
      <c r="AL916" s="10"/>
      <c r="AM916" s="10"/>
      <c r="AN916" s="10"/>
    </row>
    <row r="917" spans="1:40">
      <c r="A917" s="16"/>
      <c r="B917" s="10"/>
      <c r="C917" s="10"/>
      <c r="D917" s="10"/>
      <c r="E917" s="10"/>
      <c r="F917" s="10"/>
      <c r="G917" s="10"/>
      <c r="H917" s="10"/>
      <c r="I917" s="10"/>
      <c r="J917" s="10"/>
      <c r="K917" s="10"/>
      <c r="L917" s="10"/>
      <c r="M917" s="10"/>
      <c r="N917" s="10"/>
      <c r="O917" s="10"/>
      <c r="P917" s="21"/>
      <c r="Q917" s="21"/>
      <c r="R917" s="10"/>
      <c r="S917" s="10"/>
      <c r="T917" s="10"/>
      <c r="U917" s="10"/>
      <c r="V917" s="10"/>
      <c r="W917" s="10"/>
      <c r="X917" s="10"/>
      <c r="Y917" s="10"/>
      <c r="Z917" s="10"/>
      <c r="AA917" s="10"/>
      <c r="AB917" s="10"/>
      <c r="AC917" s="10"/>
      <c r="AD917" s="10"/>
      <c r="AE917" s="10"/>
      <c r="AF917" s="10"/>
      <c r="AG917" s="10"/>
      <c r="AH917" s="10"/>
      <c r="AI917" s="10"/>
      <c r="AJ917" s="10"/>
      <c r="AK917" s="10"/>
      <c r="AL917" s="10"/>
      <c r="AM917" s="10"/>
      <c r="AN917" s="10"/>
    </row>
    <row r="918" spans="1:40">
      <c r="A918" s="16"/>
      <c r="B918" s="10"/>
      <c r="C918" s="10"/>
      <c r="D918" s="10"/>
      <c r="E918" s="10"/>
      <c r="F918" s="10"/>
      <c r="G918" s="10"/>
      <c r="H918" s="10"/>
      <c r="I918" s="10"/>
      <c r="J918" s="10"/>
      <c r="K918" s="10"/>
      <c r="L918" s="10"/>
      <c r="M918" s="10"/>
      <c r="N918" s="10"/>
      <c r="O918" s="10"/>
      <c r="P918" s="21"/>
      <c r="Q918" s="21"/>
      <c r="R918" s="10"/>
      <c r="S918" s="10"/>
      <c r="T918" s="10"/>
      <c r="U918" s="10"/>
      <c r="V918" s="10"/>
      <c r="W918" s="10"/>
      <c r="X918" s="10"/>
      <c r="Y918" s="10"/>
      <c r="Z918" s="10"/>
      <c r="AA918" s="10"/>
      <c r="AB918" s="10"/>
      <c r="AC918" s="10"/>
      <c r="AD918" s="10"/>
      <c r="AE918" s="10"/>
      <c r="AF918" s="10"/>
      <c r="AG918" s="10"/>
      <c r="AH918" s="10"/>
      <c r="AI918" s="10"/>
      <c r="AJ918" s="10"/>
      <c r="AK918" s="10"/>
      <c r="AL918" s="10"/>
      <c r="AM918" s="10"/>
      <c r="AN918" s="10"/>
    </row>
    <row r="919" spans="1:40">
      <c r="A919" s="16"/>
      <c r="B919" s="10"/>
      <c r="C919" s="10"/>
      <c r="D919" s="10"/>
      <c r="E919" s="10"/>
      <c r="F919" s="10"/>
      <c r="G919" s="10"/>
      <c r="H919" s="10"/>
      <c r="I919" s="10"/>
      <c r="J919" s="10"/>
      <c r="K919" s="10"/>
      <c r="L919" s="10"/>
      <c r="M919" s="10"/>
      <c r="N919" s="10"/>
      <c r="O919" s="10"/>
      <c r="P919" s="21"/>
      <c r="Q919" s="21"/>
      <c r="R919" s="10"/>
      <c r="S919" s="10"/>
      <c r="T919" s="10"/>
      <c r="U919" s="10"/>
      <c r="V919" s="10"/>
      <c r="W919" s="10"/>
      <c r="X919" s="10"/>
      <c r="Y919" s="10"/>
      <c r="Z919" s="10"/>
      <c r="AA919" s="10"/>
      <c r="AB919" s="10"/>
      <c r="AC919" s="10"/>
      <c r="AD919" s="10"/>
      <c r="AE919" s="10"/>
      <c r="AF919" s="10"/>
      <c r="AG919" s="10"/>
      <c r="AH919" s="10"/>
      <c r="AI919" s="10"/>
      <c r="AJ919" s="10"/>
      <c r="AK919" s="10"/>
      <c r="AL919" s="10"/>
      <c r="AM919" s="10"/>
      <c r="AN919" s="10"/>
    </row>
    <row r="920" spans="1:40">
      <c r="A920" s="16"/>
      <c r="B920" s="10"/>
      <c r="C920" s="10"/>
      <c r="D920" s="10"/>
      <c r="E920" s="10"/>
      <c r="F920" s="10"/>
      <c r="G920" s="10"/>
      <c r="H920" s="10"/>
      <c r="I920" s="10"/>
      <c r="J920" s="10"/>
      <c r="K920" s="10"/>
      <c r="L920" s="10"/>
      <c r="M920" s="10"/>
      <c r="N920" s="10"/>
      <c r="O920" s="10"/>
      <c r="P920" s="21"/>
      <c r="Q920" s="21"/>
      <c r="R920" s="10"/>
      <c r="S920" s="10"/>
      <c r="T920" s="10"/>
      <c r="U920" s="10"/>
      <c r="V920" s="10"/>
      <c r="W920" s="10"/>
      <c r="X920" s="10"/>
      <c r="Y920" s="10"/>
      <c r="Z920" s="10"/>
      <c r="AA920" s="10"/>
      <c r="AB920" s="10"/>
      <c r="AC920" s="10"/>
      <c r="AD920" s="10"/>
      <c r="AE920" s="10"/>
      <c r="AF920" s="10"/>
      <c r="AG920" s="10"/>
      <c r="AH920" s="10"/>
      <c r="AI920" s="10"/>
      <c r="AJ920" s="10"/>
      <c r="AK920" s="10"/>
      <c r="AL920" s="10"/>
      <c r="AM920" s="10"/>
      <c r="AN920" s="10"/>
    </row>
    <row r="921" spans="1:40">
      <c r="A921" s="16"/>
      <c r="B921" s="10"/>
      <c r="C921" s="10"/>
      <c r="D921" s="10"/>
      <c r="E921" s="10"/>
      <c r="F921" s="10"/>
      <c r="G921" s="10"/>
      <c r="H921" s="10"/>
      <c r="I921" s="10"/>
      <c r="J921" s="10"/>
      <c r="K921" s="10"/>
      <c r="L921" s="10"/>
      <c r="M921" s="10"/>
      <c r="N921" s="10"/>
      <c r="O921" s="10"/>
      <c r="P921" s="21"/>
      <c r="Q921" s="21"/>
      <c r="R921" s="10"/>
      <c r="S921" s="10"/>
      <c r="T921" s="10"/>
      <c r="U921" s="10"/>
      <c r="V921" s="10"/>
      <c r="W921" s="10"/>
      <c r="X921" s="10"/>
      <c r="Y921" s="10"/>
      <c r="Z921" s="10"/>
      <c r="AA921" s="10"/>
      <c r="AB921" s="10"/>
      <c r="AC921" s="10"/>
      <c r="AD921" s="10"/>
      <c r="AE921" s="10"/>
      <c r="AF921" s="10"/>
      <c r="AG921" s="10"/>
      <c r="AH921" s="10"/>
      <c r="AI921" s="10"/>
      <c r="AJ921" s="10"/>
      <c r="AK921" s="10"/>
      <c r="AL921" s="10"/>
      <c r="AM921" s="10"/>
      <c r="AN921" s="10"/>
    </row>
    <row r="922" spans="1:40">
      <c r="A922" s="16"/>
      <c r="B922" s="10"/>
      <c r="C922" s="10"/>
      <c r="D922" s="10"/>
      <c r="E922" s="10"/>
      <c r="F922" s="10"/>
      <c r="G922" s="10"/>
      <c r="H922" s="10"/>
      <c r="I922" s="10"/>
      <c r="J922" s="10"/>
      <c r="K922" s="10"/>
      <c r="L922" s="10"/>
      <c r="M922" s="10"/>
      <c r="N922" s="10"/>
      <c r="O922" s="10"/>
      <c r="P922" s="21"/>
      <c r="Q922" s="21"/>
      <c r="R922" s="10"/>
      <c r="S922" s="10"/>
      <c r="T922" s="10"/>
      <c r="U922" s="10"/>
      <c r="V922" s="10"/>
      <c r="W922" s="10"/>
      <c r="X922" s="10"/>
      <c r="Y922" s="10"/>
      <c r="Z922" s="10"/>
      <c r="AA922" s="10"/>
      <c r="AB922" s="10"/>
      <c r="AC922" s="10"/>
      <c r="AD922" s="10"/>
      <c r="AE922" s="10"/>
      <c r="AF922" s="10"/>
      <c r="AG922" s="10"/>
      <c r="AH922" s="10"/>
      <c r="AI922" s="10"/>
      <c r="AJ922" s="10"/>
      <c r="AK922" s="10"/>
      <c r="AL922" s="10"/>
      <c r="AM922" s="10"/>
      <c r="AN922" s="10"/>
    </row>
    <row r="923" spans="1:40">
      <c r="A923" s="16"/>
      <c r="B923" s="10"/>
      <c r="C923" s="10"/>
      <c r="D923" s="10"/>
      <c r="E923" s="10"/>
      <c r="F923" s="10"/>
      <c r="G923" s="10"/>
      <c r="H923" s="10"/>
      <c r="I923" s="10"/>
      <c r="J923" s="10"/>
      <c r="K923" s="10"/>
      <c r="L923" s="10"/>
      <c r="M923" s="10"/>
      <c r="N923" s="10"/>
      <c r="O923" s="10"/>
      <c r="P923" s="21"/>
      <c r="Q923" s="21"/>
      <c r="R923" s="10"/>
      <c r="S923" s="10"/>
      <c r="T923" s="10"/>
      <c r="U923" s="10"/>
      <c r="V923" s="10"/>
      <c r="W923" s="10"/>
      <c r="X923" s="10"/>
      <c r="Y923" s="10"/>
      <c r="Z923" s="10"/>
      <c r="AA923" s="10"/>
      <c r="AB923" s="10"/>
      <c r="AC923" s="10"/>
      <c r="AD923" s="10"/>
      <c r="AE923" s="10"/>
      <c r="AF923" s="10"/>
      <c r="AG923" s="10"/>
      <c r="AH923" s="10"/>
      <c r="AI923" s="10"/>
      <c r="AJ923" s="10"/>
      <c r="AK923" s="10"/>
      <c r="AL923" s="10"/>
      <c r="AM923" s="10"/>
      <c r="AN923" s="10"/>
    </row>
    <row r="924" spans="1:40">
      <c r="A924" s="16"/>
      <c r="B924" s="10"/>
      <c r="C924" s="10"/>
      <c r="D924" s="10"/>
      <c r="E924" s="10"/>
      <c r="F924" s="10"/>
      <c r="G924" s="10"/>
      <c r="H924" s="10"/>
      <c r="I924" s="10"/>
      <c r="J924" s="10"/>
      <c r="K924" s="10"/>
      <c r="L924" s="10"/>
      <c r="M924" s="10"/>
      <c r="N924" s="10"/>
      <c r="O924" s="10"/>
      <c r="P924" s="21"/>
      <c r="Q924" s="21"/>
      <c r="R924" s="10"/>
      <c r="S924" s="10"/>
      <c r="T924" s="10"/>
      <c r="U924" s="10"/>
      <c r="V924" s="10"/>
      <c r="W924" s="10"/>
      <c r="X924" s="10"/>
      <c r="Y924" s="10"/>
      <c r="Z924" s="10"/>
      <c r="AA924" s="10"/>
      <c r="AB924" s="10"/>
      <c r="AC924" s="10"/>
      <c r="AD924" s="10"/>
      <c r="AE924" s="10"/>
      <c r="AF924" s="10"/>
      <c r="AG924" s="10"/>
      <c r="AH924" s="10"/>
      <c r="AI924" s="10"/>
      <c r="AJ924" s="10"/>
      <c r="AK924" s="10"/>
      <c r="AL924" s="10"/>
      <c r="AM924" s="10"/>
      <c r="AN924" s="10"/>
    </row>
    <row r="925" spans="1:40">
      <c r="A925" s="16"/>
      <c r="B925" s="10"/>
      <c r="C925" s="10"/>
      <c r="D925" s="10"/>
      <c r="E925" s="10"/>
      <c r="F925" s="10"/>
      <c r="G925" s="10"/>
      <c r="H925" s="10"/>
      <c r="I925" s="10"/>
      <c r="J925" s="10"/>
      <c r="K925" s="10"/>
      <c r="L925" s="10"/>
      <c r="M925" s="10"/>
      <c r="N925" s="10"/>
      <c r="O925" s="10"/>
      <c r="P925" s="21"/>
      <c r="Q925" s="21"/>
      <c r="R925" s="10"/>
      <c r="S925" s="10"/>
      <c r="T925" s="10"/>
      <c r="U925" s="10"/>
      <c r="V925" s="10"/>
      <c r="W925" s="10"/>
      <c r="X925" s="10"/>
      <c r="Y925" s="10"/>
      <c r="Z925" s="10"/>
      <c r="AA925" s="10"/>
      <c r="AB925" s="10"/>
      <c r="AC925" s="10"/>
      <c r="AD925" s="10"/>
      <c r="AE925" s="10"/>
      <c r="AF925" s="10"/>
      <c r="AG925" s="10"/>
      <c r="AH925" s="10"/>
      <c r="AI925" s="10"/>
      <c r="AJ925" s="10"/>
      <c r="AK925" s="10"/>
      <c r="AL925" s="10"/>
      <c r="AM925" s="10"/>
      <c r="AN925" s="10"/>
    </row>
    <row r="926" spans="1:40">
      <c r="A926" s="16"/>
      <c r="B926" s="10"/>
      <c r="C926" s="10"/>
      <c r="D926" s="10"/>
      <c r="E926" s="10"/>
      <c r="F926" s="10"/>
      <c r="G926" s="10"/>
      <c r="H926" s="10"/>
      <c r="I926" s="10"/>
      <c r="J926" s="10"/>
      <c r="K926" s="10"/>
      <c r="L926" s="10"/>
      <c r="M926" s="10"/>
      <c r="N926" s="10"/>
      <c r="O926" s="10"/>
      <c r="P926" s="21"/>
      <c r="Q926" s="21"/>
      <c r="R926" s="10"/>
      <c r="S926" s="10"/>
      <c r="T926" s="10"/>
      <c r="U926" s="10"/>
      <c r="V926" s="10"/>
      <c r="W926" s="10"/>
      <c r="X926" s="10"/>
      <c r="Y926" s="10"/>
      <c r="Z926" s="10"/>
      <c r="AA926" s="10"/>
      <c r="AB926" s="10"/>
      <c r="AC926" s="10"/>
      <c r="AD926" s="10"/>
      <c r="AE926" s="10"/>
      <c r="AF926" s="10"/>
      <c r="AG926" s="10"/>
      <c r="AH926" s="10"/>
      <c r="AI926" s="10"/>
      <c r="AJ926" s="10"/>
      <c r="AK926" s="10"/>
      <c r="AL926" s="10"/>
      <c r="AM926" s="10"/>
      <c r="AN926" s="10"/>
    </row>
    <row r="927" spans="1:40">
      <c r="A927" s="16"/>
      <c r="B927" s="10"/>
      <c r="C927" s="10"/>
      <c r="D927" s="10"/>
      <c r="E927" s="10"/>
      <c r="F927" s="10"/>
      <c r="G927" s="10"/>
      <c r="H927" s="10"/>
      <c r="I927" s="10"/>
      <c r="J927" s="10"/>
      <c r="K927" s="10"/>
      <c r="L927" s="10"/>
      <c r="M927" s="10"/>
      <c r="N927" s="10"/>
      <c r="O927" s="10"/>
      <c r="P927" s="21"/>
      <c r="Q927" s="21"/>
      <c r="R927" s="10"/>
      <c r="S927" s="10"/>
      <c r="T927" s="10"/>
      <c r="U927" s="10"/>
      <c r="V927" s="10"/>
      <c r="W927" s="10"/>
      <c r="X927" s="10"/>
      <c r="Y927" s="10"/>
      <c r="Z927" s="10"/>
      <c r="AA927" s="10"/>
      <c r="AB927" s="10"/>
      <c r="AC927" s="10"/>
      <c r="AD927" s="10"/>
      <c r="AE927" s="10"/>
      <c r="AF927" s="10"/>
      <c r="AG927" s="10"/>
      <c r="AH927" s="10"/>
      <c r="AI927" s="10"/>
      <c r="AJ927" s="10"/>
      <c r="AK927" s="10"/>
      <c r="AL927" s="10"/>
      <c r="AM927" s="10"/>
      <c r="AN927" s="10"/>
    </row>
    <row r="928" spans="1:40">
      <c r="A928" s="16"/>
      <c r="B928" s="10"/>
      <c r="C928" s="10"/>
      <c r="D928" s="10"/>
      <c r="E928" s="10"/>
      <c r="F928" s="10"/>
      <c r="G928" s="10"/>
      <c r="H928" s="10"/>
      <c r="I928" s="10"/>
      <c r="J928" s="10"/>
      <c r="K928" s="10"/>
      <c r="L928" s="10"/>
      <c r="M928" s="10"/>
      <c r="N928" s="10"/>
      <c r="O928" s="10"/>
      <c r="P928" s="21"/>
      <c r="Q928" s="21"/>
      <c r="R928" s="10"/>
      <c r="S928" s="10"/>
      <c r="T928" s="10"/>
      <c r="U928" s="10"/>
      <c r="V928" s="10"/>
      <c r="W928" s="10"/>
      <c r="X928" s="10"/>
      <c r="Y928" s="10"/>
      <c r="Z928" s="10"/>
      <c r="AA928" s="10"/>
      <c r="AB928" s="10"/>
      <c r="AC928" s="10"/>
      <c r="AD928" s="10"/>
      <c r="AE928" s="10"/>
      <c r="AF928" s="10"/>
      <c r="AG928" s="10"/>
      <c r="AH928" s="10"/>
      <c r="AI928" s="10"/>
      <c r="AJ928" s="10"/>
      <c r="AK928" s="10"/>
      <c r="AL928" s="10"/>
      <c r="AM928" s="10"/>
      <c r="AN928" s="10"/>
    </row>
    <row r="929" spans="1:40">
      <c r="A929" s="16"/>
      <c r="B929" s="10"/>
      <c r="C929" s="10"/>
      <c r="D929" s="10"/>
      <c r="E929" s="10"/>
      <c r="F929" s="10"/>
      <c r="G929" s="10"/>
      <c r="H929" s="10"/>
      <c r="I929" s="10"/>
      <c r="J929" s="10"/>
      <c r="K929" s="10"/>
      <c r="L929" s="10"/>
      <c r="M929" s="10"/>
      <c r="N929" s="10"/>
      <c r="O929" s="10"/>
      <c r="P929" s="21"/>
      <c r="Q929" s="21"/>
      <c r="R929" s="10"/>
      <c r="S929" s="10"/>
      <c r="T929" s="10"/>
      <c r="U929" s="10"/>
      <c r="V929" s="10"/>
      <c r="W929" s="10"/>
      <c r="X929" s="10"/>
      <c r="Y929" s="10"/>
      <c r="Z929" s="10"/>
      <c r="AA929" s="10"/>
      <c r="AB929" s="10"/>
      <c r="AC929" s="10"/>
      <c r="AD929" s="10"/>
      <c r="AE929" s="10"/>
      <c r="AF929" s="10"/>
      <c r="AG929" s="10"/>
      <c r="AH929" s="10"/>
      <c r="AI929" s="10"/>
      <c r="AJ929" s="10"/>
      <c r="AK929" s="10"/>
      <c r="AL929" s="10"/>
      <c r="AM929" s="10"/>
      <c r="AN929" s="10"/>
    </row>
    <row r="930" spans="1:40">
      <c r="A930" s="16"/>
      <c r="B930" s="10"/>
      <c r="C930" s="10"/>
      <c r="D930" s="10"/>
      <c r="E930" s="10"/>
      <c r="F930" s="10"/>
      <c r="G930" s="10"/>
      <c r="H930" s="10"/>
      <c r="I930" s="10"/>
      <c r="J930" s="10"/>
      <c r="K930" s="10"/>
      <c r="L930" s="10"/>
      <c r="M930" s="10"/>
      <c r="N930" s="10"/>
      <c r="O930" s="10"/>
      <c r="P930" s="21"/>
      <c r="Q930" s="21"/>
      <c r="R930" s="10"/>
      <c r="S930" s="10"/>
      <c r="T930" s="10"/>
      <c r="U930" s="10"/>
      <c r="V930" s="10"/>
      <c r="W930" s="10"/>
      <c r="X930" s="10"/>
      <c r="Y930" s="10"/>
      <c r="Z930" s="10"/>
      <c r="AA930" s="10"/>
      <c r="AB930" s="10"/>
      <c r="AC930" s="10"/>
      <c r="AD930" s="10"/>
      <c r="AE930" s="10"/>
      <c r="AF930" s="10"/>
      <c r="AG930" s="10"/>
      <c r="AH930" s="10"/>
      <c r="AI930" s="10"/>
      <c r="AJ930" s="10"/>
      <c r="AK930" s="10"/>
      <c r="AL930" s="10"/>
      <c r="AM930" s="10"/>
      <c r="AN930" s="10"/>
    </row>
    <row r="931" spans="1:40">
      <c r="A931" s="16"/>
      <c r="B931" s="10"/>
      <c r="C931" s="10"/>
      <c r="D931" s="10"/>
      <c r="E931" s="10"/>
      <c r="F931" s="10"/>
      <c r="G931" s="10"/>
      <c r="H931" s="10"/>
      <c r="I931" s="10"/>
      <c r="J931" s="10"/>
      <c r="K931" s="10"/>
      <c r="L931" s="10"/>
      <c r="M931" s="10"/>
      <c r="N931" s="10"/>
      <c r="O931" s="10"/>
      <c r="P931" s="21"/>
      <c r="Q931" s="21"/>
      <c r="R931" s="10"/>
      <c r="S931" s="10"/>
      <c r="T931" s="10"/>
      <c r="U931" s="10"/>
      <c r="V931" s="10"/>
      <c r="W931" s="10"/>
      <c r="X931" s="10"/>
      <c r="Y931" s="10"/>
      <c r="Z931" s="10"/>
      <c r="AA931" s="10"/>
      <c r="AB931" s="10"/>
      <c r="AC931" s="10"/>
      <c r="AD931" s="10"/>
      <c r="AE931" s="10"/>
      <c r="AF931" s="10"/>
      <c r="AG931" s="10"/>
      <c r="AH931" s="10"/>
      <c r="AI931" s="10"/>
      <c r="AJ931" s="10"/>
      <c r="AK931" s="10"/>
      <c r="AL931" s="10"/>
      <c r="AM931" s="10"/>
      <c r="AN931" s="10"/>
    </row>
    <row r="932" spans="1:40">
      <c r="A932" s="16"/>
      <c r="B932" s="10"/>
      <c r="C932" s="10"/>
      <c r="D932" s="10"/>
      <c r="E932" s="10"/>
      <c r="F932" s="10"/>
      <c r="G932" s="10"/>
      <c r="H932" s="10"/>
      <c r="I932" s="10"/>
      <c r="J932" s="10"/>
      <c r="K932" s="10"/>
      <c r="L932" s="10"/>
      <c r="M932" s="10"/>
      <c r="N932" s="10"/>
      <c r="O932" s="10"/>
      <c r="P932" s="21"/>
      <c r="Q932" s="21"/>
      <c r="R932" s="10"/>
      <c r="S932" s="10"/>
      <c r="T932" s="10"/>
      <c r="U932" s="10"/>
      <c r="V932" s="10"/>
      <c r="W932" s="10"/>
      <c r="X932" s="10"/>
      <c r="Y932" s="10"/>
      <c r="Z932" s="10"/>
      <c r="AA932" s="10"/>
      <c r="AB932" s="10"/>
      <c r="AC932" s="10"/>
      <c r="AD932" s="10"/>
      <c r="AE932" s="10"/>
      <c r="AF932" s="10"/>
      <c r="AG932" s="10"/>
      <c r="AH932" s="10"/>
      <c r="AI932" s="10"/>
      <c r="AJ932" s="10"/>
      <c r="AK932" s="10"/>
      <c r="AL932" s="10"/>
      <c r="AM932" s="10"/>
      <c r="AN932" s="10"/>
    </row>
    <row r="933" spans="1:40">
      <c r="A933" s="16"/>
      <c r="B933" s="10"/>
      <c r="C933" s="10"/>
      <c r="D933" s="10"/>
      <c r="E933" s="10"/>
      <c r="F933" s="10"/>
      <c r="G933" s="10"/>
      <c r="H933" s="10"/>
      <c r="I933" s="10"/>
      <c r="J933" s="10"/>
      <c r="K933" s="10"/>
      <c r="L933" s="10"/>
      <c r="M933" s="10"/>
      <c r="N933" s="10"/>
      <c r="O933" s="10"/>
      <c r="P933" s="21"/>
      <c r="Q933" s="21"/>
      <c r="R933" s="10"/>
      <c r="S933" s="10"/>
      <c r="T933" s="10"/>
      <c r="U933" s="10"/>
      <c r="V933" s="10"/>
      <c r="W933" s="10"/>
      <c r="X933" s="10"/>
      <c r="Y933" s="10"/>
      <c r="Z933" s="10"/>
      <c r="AA933" s="10"/>
      <c r="AB933" s="10"/>
      <c r="AC933" s="10"/>
      <c r="AD933" s="10"/>
      <c r="AE933" s="10"/>
      <c r="AF933" s="10"/>
      <c r="AG933" s="10"/>
      <c r="AH933" s="10"/>
      <c r="AI933" s="10"/>
      <c r="AJ933" s="10"/>
      <c r="AK933" s="10"/>
      <c r="AL933" s="10"/>
      <c r="AM933" s="10"/>
      <c r="AN933" s="10"/>
    </row>
    <row r="934" spans="1:40">
      <c r="A934" s="16"/>
      <c r="B934" s="10"/>
      <c r="C934" s="10"/>
      <c r="D934" s="10"/>
      <c r="E934" s="10"/>
      <c r="F934" s="10"/>
      <c r="G934" s="10"/>
      <c r="H934" s="10"/>
      <c r="I934" s="10"/>
      <c r="J934" s="10"/>
      <c r="K934" s="10"/>
      <c r="L934" s="10"/>
      <c r="M934" s="10"/>
      <c r="N934" s="10"/>
      <c r="O934" s="10"/>
      <c r="P934" s="21"/>
      <c r="Q934" s="21"/>
      <c r="R934" s="10"/>
      <c r="S934" s="10"/>
      <c r="T934" s="10"/>
      <c r="U934" s="10"/>
      <c r="V934" s="10"/>
      <c r="W934" s="10"/>
      <c r="X934" s="10"/>
      <c r="Y934" s="10"/>
      <c r="Z934" s="10"/>
      <c r="AA934" s="10"/>
      <c r="AB934" s="10"/>
      <c r="AC934" s="10"/>
      <c r="AD934" s="10"/>
      <c r="AE934" s="10"/>
      <c r="AF934" s="10"/>
      <c r="AG934" s="10"/>
      <c r="AH934" s="10"/>
      <c r="AI934" s="10"/>
      <c r="AJ934" s="10"/>
      <c r="AK934" s="10"/>
      <c r="AL934" s="10"/>
      <c r="AM934" s="10"/>
      <c r="AN934" s="10"/>
    </row>
    <row r="935" spans="1:40">
      <c r="A935" s="16"/>
      <c r="B935" s="10"/>
      <c r="C935" s="10"/>
      <c r="D935" s="10"/>
      <c r="E935" s="10"/>
      <c r="F935" s="10"/>
      <c r="G935" s="10"/>
      <c r="H935" s="10"/>
      <c r="I935" s="10"/>
      <c r="J935" s="10"/>
      <c r="K935" s="10"/>
      <c r="L935" s="10"/>
      <c r="M935" s="10"/>
      <c r="N935" s="10"/>
      <c r="O935" s="10"/>
      <c r="P935" s="21"/>
      <c r="Q935" s="21"/>
      <c r="R935" s="10"/>
      <c r="S935" s="10"/>
      <c r="T935" s="10"/>
      <c r="U935" s="10"/>
      <c r="V935" s="10"/>
      <c r="W935" s="10"/>
      <c r="X935" s="10"/>
      <c r="Y935" s="10"/>
      <c r="Z935" s="10"/>
      <c r="AA935" s="10"/>
      <c r="AB935" s="10"/>
      <c r="AC935" s="10"/>
      <c r="AD935" s="10"/>
      <c r="AE935" s="10"/>
      <c r="AF935" s="10"/>
      <c r="AG935" s="10"/>
      <c r="AH935" s="10"/>
      <c r="AI935" s="10"/>
      <c r="AJ935" s="10"/>
      <c r="AK935" s="10"/>
      <c r="AL935" s="10"/>
      <c r="AM935" s="10"/>
      <c r="AN935" s="10"/>
    </row>
    <row r="936" spans="1:40">
      <c r="A936" s="16"/>
      <c r="B936" s="10"/>
      <c r="C936" s="10"/>
      <c r="D936" s="10"/>
      <c r="E936" s="10"/>
      <c r="F936" s="10"/>
      <c r="G936" s="10"/>
      <c r="H936" s="10"/>
      <c r="I936" s="10"/>
      <c r="J936" s="10"/>
      <c r="K936" s="10"/>
      <c r="L936" s="10"/>
      <c r="M936" s="10"/>
      <c r="N936" s="10"/>
      <c r="O936" s="10"/>
      <c r="P936" s="21"/>
      <c r="Q936" s="21"/>
      <c r="R936" s="10"/>
      <c r="S936" s="10"/>
      <c r="T936" s="10"/>
      <c r="U936" s="10"/>
      <c r="V936" s="10"/>
      <c r="W936" s="10"/>
      <c r="X936" s="10"/>
      <c r="Y936" s="10"/>
      <c r="Z936" s="10"/>
      <c r="AA936" s="10"/>
      <c r="AB936" s="10"/>
      <c r="AC936" s="10"/>
      <c r="AD936" s="10"/>
      <c r="AE936" s="10"/>
      <c r="AF936" s="10"/>
      <c r="AG936" s="10"/>
      <c r="AH936" s="10"/>
      <c r="AI936" s="10"/>
      <c r="AJ936" s="10"/>
      <c r="AK936" s="10"/>
      <c r="AL936" s="10"/>
      <c r="AM936" s="10"/>
      <c r="AN936" s="10"/>
    </row>
    <row r="937" spans="1:40">
      <c r="A937" s="16"/>
      <c r="B937" s="10"/>
      <c r="C937" s="10"/>
      <c r="D937" s="10"/>
      <c r="E937" s="10"/>
      <c r="F937" s="10"/>
      <c r="G937" s="10"/>
      <c r="H937" s="10"/>
      <c r="I937" s="10"/>
      <c r="J937" s="10"/>
      <c r="K937" s="10"/>
      <c r="L937" s="10"/>
      <c r="M937" s="10"/>
      <c r="N937" s="10"/>
      <c r="O937" s="10"/>
      <c r="P937" s="21"/>
      <c r="Q937" s="21"/>
      <c r="R937" s="10"/>
      <c r="S937" s="10"/>
      <c r="T937" s="10"/>
      <c r="U937" s="10"/>
      <c r="V937" s="10"/>
      <c r="W937" s="10"/>
      <c r="X937" s="10"/>
      <c r="Y937" s="10"/>
      <c r="Z937" s="10"/>
      <c r="AA937" s="10"/>
      <c r="AB937" s="10"/>
      <c r="AC937" s="10"/>
      <c r="AD937" s="10"/>
      <c r="AE937" s="10"/>
      <c r="AF937" s="10"/>
      <c r="AG937" s="10"/>
      <c r="AH937" s="10"/>
      <c r="AI937" s="10"/>
      <c r="AJ937" s="10"/>
      <c r="AK937" s="10"/>
      <c r="AL937" s="10"/>
      <c r="AM937" s="10"/>
      <c r="AN937" s="10"/>
    </row>
    <row r="938" spans="1:40">
      <c r="A938" s="16"/>
      <c r="B938" s="10"/>
      <c r="C938" s="10"/>
      <c r="D938" s="10"/>
      <c r="E938" s="10"/>
      <c r="F938" s="10"/>
      <c r="G938" s="10"/>
      <c r="H938" s="10"/>
      <c r="I938" s="10"/>
      <c r="J938" s="10"/>
      <c r="K938" s="10"/>
      <c r="L938" s="10"/>
      <c r="M938" s="10"/>
      <c r="N938" s="10"/>
      <c r="O938" s="10"/>
      <c r="P938" s="21"/>
      <c r="Q938" s="21"/>
      <c r="R938" s="10"/>
      <c r="S938" s="10"/>
      <c r="T938" s="10"/>
      <c r="U938" s="10"/>
      <c r="V938" s="10"/>
      <c r="W938" s="10"/>
      <c r="X938" s="10"/>
      <c r="Y938" s="10"/>
      <c r="Z938" s="10"/>
      <c r="AA938" s="10"/>
      <c r="AB938" s="10"/>
      <c r="AC938" s="10"/>
      <c r="AD938" s="10"/>
      <c r="AE938" s="10"/>
      <c r="AF938" s="10"/>
      <c r="AG938" s="10"/>
      <c r="AH938" s="10"/>
      <c r="AI938" s="10"/>
      <c r="AJ938" s="10"/>
      <c r="AK938" s="10"/>
      <c r="AL938" s="10"/>
      <c r="AM938" s="10"/>
      <c r="AN938" s="10"/>
    </row>
    <row r="939" spans="1:40">
      <c r="A939" s="16"/>
      <c r="B939" s="10"/>
      <c r="C939" s="10"/>
      <c r="D939" s="10"/>
      <c r="E939" s="10"/>
      <c r="F939" s="10"/>
      <c r="G939" s="10"/>
      <c r="H939" s="10"/>
      <c r="I939" s="10"/>
      <c r="J939" s="10"/>
      <c r="K939" s="10"/>
      <c r="L939" s="10"/>
      <c r="M939" s="10"/>
      <c r="N939" s="10"/>
      <c r="O939" s="10"/>
      <c r="P939" s="21"/>
      <c r="Q939" s="21"/>
      <c r="R939" s="10"/>
      <c r="S939" s="10"/>
      <c r="T939" s="10"/>
      <c r="U939" s="10"/>
      <c r="V939" s="10"/>
      <c r="W939" s="10"/>
      <c r="X939" s="10"/>
      <c r="Y939" s="10"/>
      <c r="Z939" s="10"/>
      <c r="AA939" s="10"/>
      <c r="AB939" s="10"/>
      <c r="AC939" s="10"/>
      <c r="AD939" s="10"/>
      <c r="AE939" s="10"/>
      <c r="AF939" s="10"/>
      <c r="AG939" s="10"/>
      <c r="AH939" s="10"/>
      <c r="AI939" s="10"/>
      <c r="AJ939" s="10"/>
      <c r="AK939" s="10"/>
      <c r="AL939" s="10"/>
      <c r="AM939" s="10"/>
      <c r="AN939" s="10"/>
    </row>
    <row r="940" spans="1:40">
      <c r="A940" s="16"/>
      <c r="B940" s="10"/>
      <c r="C940" s="10"/>
      <c r="D940" s="10"/>
      <c r="E940" s="10"/>
      <c r="F940" s="10"/>
      <c r="G940" s="10"/>
      <c r="H940" s="10"/>
      <c r="I940" s="10"/>
      <c r="J940" s="10"/>
      <c r="K940" s="10"/>
      <c r="L940" s="10"/>
      <c r="M940" s="10"/>
      <c r="N940" s="10"/>
      <c r="O940" s="10"/>
      <c r="P940" s="21"/>
      <c r="Q940" s="21"/>
      <c r="R940" s="10"/>
      <c r="S940" s="10"/>
      <c r="T940" s="10"/>
      <c r="U940" s="10"/>
      <c r="V940" s="10"/>
      <c r="W940" s="10"/>
      <c r="X940" s="10"/>
      <c r="Y940" s="10"/>
      <c r="Z940" s="10"/>
      <c r="AA940" s="10"/>
      <c r="AB940" s="10"/>
      <c r="AC940" s="10"/>
      <c r="AD940" s="10"/>
      <c r="AE940" s="10"/>
      <c r="AF940" s="10"/>
      <c r="AG940" s="10"/>
      <c r="AH940" s="10"/>
      <c r="AI940" s="10"/>
      <c r="AJ940" s="10"/>
      <c r="AK940" s="10"/>
      <c r="AL940" s="10"/>
      <c r="AM940" s="10"/>
      <c r="AN940" s="10"/>
    </row>
    <row r="941" spans="1:40">
      <c r="A941" s="16"/>
      <c r="B941" s="10"/>
      <c r="C941" s="10"/>
      <c r="D941" s="10"/>
      <c r="E941" s="10"/>
      <c r="F941" s="10"/>
      <c r="G941" s="10"/>
      <c r="H941" s="10"/>
      <c r="I941" s="10"/>
      <c r="J941" s="10"/>
      <c r="K941" s="10"/>
      <c r="L941" s="10"/>
      <c r="M941" s="10"/>
      <c r="N941" s="10"/>
      <c r="O941" s="10"/>
      <c r="P941" s="21"/>
      <c r="Q941" s="21"/>
      <c r="R941" s="10"/>
      <c r="S941" s="10"/>
      <c r="T941" s="10"/>
      <c r="U941" s="10"/>
      <c r="V941" s="10"/>
      <c r="W941" s="10"/>
      <c r="X941" s="10"/>
      <c r="Y941" s="10"/>
      <c r="Z941" s="10"/>
      <c r="AA941" s="10"/>
      <c r="AB941" s="10"/>
      <c r="AC941" s="10"/>
      <c r="AD941" s="10"/>
      <c r="AE941" s="10"/>
      <c r="AF941" s="10"/>
      <c r="AG941" s="10"/>
      <c r="AH941" s="10"/>
      <c r="AI941" s="10"/>
      <c r="AJ941" s="10"/>
      <c r="AK941" s="10"/>
      <c r="AL941" s="10"/>
      <c r="AM941" s="10"/>
      <c r="AN941" s="10"/>
    </row>
    <row r="942" spans="1:40">
      <c r="A942" s="16"/>
      <c r="B942" s="10"/>
      <c r="C942" s="10"/>
      <c r="D942" s="10"/>
      <c r="E942" s="10"/>
      <c r="F942" s="10"/>
      <c r="G942" s="10"/>
      <c r="H942" s="10"/>
      <c r="I942" s="10"/>
      <c r="J942" s="10"/>
      <c r="K942" s="10"/>
      <c r="L942" s="10"/>
      <c r="M942" s="10"/>
      <c r="N942" s="10"/>
      <c r="O942" s="10"/>
      <c r="P942" s="21"/>
      <c r="Q942" s="21"/>
      <c r="R942" s="10"/>
      <c r="S942" s="10"/>
      <c r="T942" s="10"/>
      <c r="U942" s="10"/>
      <c r="V942" s="10"/>
      <c r="W942" s="10"/>
      <c r="X942" s="10"/>
      <c r="Y942" s="10"/>
      <c r="Z942" s="10"/>
      <c r="AA942" s="10"/>
      <c r="AB942" s="10"/>
      <c r="AC942" s="10"/>
      <c r="AD942" s="10"/>
      <c r="AE942" s="10"/>
      <c r="AF942" s="10"/>
      <c r="AG942" s="10"/>
      <c r="AH942" s="10"/>
      <c r="AI942" s="10"/>
      <c r="AJ942" s="10"/>
      <c r="AK942" s="10"/>
      <c r="AL942" s="10"/>
      <c r="AM942" s="10"/>
      <c r="AN942" s="10"/>
    </row>
    <row r="943" spans="1:40">
      <c r="A943" s="16"/>
      <c r="B943" s="10"/>
      <c r="C943" s="10"/>
      <c r="D943" s="10"/>
      <c r="E943" s="10"/>
      <c r="F943" s="10"/>
      <c r="G943" s="10"/>
      <c r="H943" s="10"/>
      <c r="I943" s="10"/>
      <c r="J943" s="10"/>
      <c r="K943" s="10"/>
      <c r="L943" s="10"/>
      <c r="M943" s="10"/>
      <c r="N943" s="10"/>
      <c r="O943" s="10"/>
      <c r="P943" s="21"/>
      <c r="Q943" s="21"/>
      <c r="R943" s="10"/>
      <c r="S943" s="10"/>
      <c r="T943" s="10"/>
      <c r="U943" s="10"/>
      <c r="V943" s="10"/>
      <c r="W943" s="10"/>
      <c r="X943" s="10"/>
      <c r="Y943" s="10"/>
      <c r="Z943" s="10"/>
      <c r="AA943" s="10"/>
      <c r="AB943" s="10"/>
      <c r="AC943" s="10"/>
      <c r="AD943" s="10"/>
      <c r="AE943" s="10"/>
      <c r="AF943" s="10"/>
      <c r="AG943" s="10"/>
      <c r="AH943" s="10"/>
      <c r="AI943" s="10"/>
      <c r="AJ943" s="10"/>
      <c r="AK943" s="10"/>
      <c r="AL943" s="10"/>
      <c r="AM943" s="10"/>
      <c r="AN943" s="10"/>
    </row>
    <row r="944" spans="1:40">
      <c r="A944" s="16"/>
      <c r="B944" s="10"/>
      <c r="C944" s="10"/>
      <c r="D944" s="10"/>
      <c r="E944" s="10"/>
      <c r="F944" s="10"/>
      <c r="G944" s="10"/>
      <c r="H944" s="10"/>
      <c r="I944" s="10"/>
      <c r="J944" s="10"/>
      <c r="K944" s="10"/>
      <c r="L944" s="10"/>
      <c r="M944" s="10"/>
      <c r="N944" s="10"/>
      <c r="O944" s="10"/>
      <c r="P944" s="21"/>
      <c r="Q944" s="21"/>
      <c r="R944" s="10"/>
      <c r="S944" s="10"/>
      <c r="T944" s="10"/>
      <c r="U944" s="10"/>
      <c r="V944" s="10"/>
      <c r="W944" s="10"/>
      <c r="X944" s="10"/>
      <c r="Y944" s="10"/>
      <c r="Z944" s="10"/>
      <c r="AA944" s="10"/>
      <c r="AB944" s="10"/>
      <c r="AC944" s="10"/>
      <c r="AD944" s="10"/>
      <c r="AE944" s="10"/>
      <c r="AF944" s="10"/>
      <c r="AG944" s="10"/>
      <c r="AH944" s="10"/>
      <c r="AI944" s="10"/>
      <c r="AJ944" s="10"/>
      <c r="AK944" s="10"/>
      <c r="AL944" s="10"/>
      <c r="AM944" s="10"/>
      <c r="AN944" s="10"/>
    </row>
    <row r="945" spans="1:40">
      <c r="A945" s="16"/>
      <c r="B945" s="10"/>
      <c r="C945" s="10"/>
      <c r="D945" s="10"/>
      <c r="E945" s="10"/>
      <c r="F945" s="10"/>
      <c r="G945" s="10"/>
      <c r="H945" s="10"/>
      <c r="I945" s="10"/>
      <c r="J945" s="10"/>
      <c r="K945" s="10"/>
      <c r="L945" s="10"/>
      <c r="M945" s="10"/>
      <c r="N945" s="10"/>
      <c r="O945" s="10"/>
      <c r="P945" s="21"/>
      <c r="Q945" s="21"/>
      <c r="R945" s="10"/>
      <c r="S945" s="10"/>
      <c r="T945" s="10"/>
      <c r="U945" s="10"/>
      <c r="V945" s="10"/>
      <c r="W945" s="10"/>
      <c r="X945" s="10"/>
      <c r="Y945" s="10"/>
      <c r="Z945" s="10"/>
      <c r="AA945" s="10"/>
      <c r="AB945" s="10"/>
      <c r="AC945" s="10"/>
      <c r="AD945" s="10"/>
      <c r="AE945" s="10"/>
      <c r="AF945" s="10"/>
      <c r="AG945" s="10"/>
      <c r="AH945" s="10"/>
      <c r="AI945" s="10"/>
      <c r="AJ945" s="10"/>
      <c r="AK945" s="10"/>
      <c r="AL945" s="10"/>
      <c r="AM945" s="10"/>
      <c r="AN945" s="10"/>
    </row>
    <row r="946" spans="1:40">
      <c r="A946" s="16"/>
      <c r="B946" s="10"/>
      <c r="C946" s="10"/>
      <c r="D946" s="10"/>
      <c r="E946" s="10"/>
      <c r="F946" s="10"/>
      <c r="G946" s="10"/>
      <c r="H946" s="10"/>
      <c r="I946" s="10"/>
      <c r="J946" s="10"/>
      <c r="K946" s="10"/>
      <c r="L946" s="10"/>
      <c r="M946" s="10"/>
      <c r="N946" s="10"/>
      <c r="O946" s="10"/>
      <c r="P946" s="21"/>
      <c r="Q946" s="21"/>
      <c r="R946" s="10"/>
      <c r="S946" s="10"/>
      <c r="T946" s="10"/>
      <c r="U946" s="10"/>
      <c r="V946" s="10"/>
      <c r="W946" s="10"/>
      <c r="X946" s="10"/>
      <c r="Y946" s="10"/>
      <c r="Z946" s="10"/>
      <c r="AA946" s="10"/>
      <c r="AB946" s="10"/>
      <c r="AC946" s="10"/>
      <c r="AD946" s="10"/>
      <c r="AE946" s="10"/>
      <c r="AF946" s="10"/>
      <c r="AG946" s="10"/>
      <c r="AH946" s="10"/>
      <c r="AI946" s="10"/>
      <c r="AJ946" s="10"/>
      <c r="AK946" s="10"/>
      <c r="AL946" s="10"/>
      <c r="AM946" s="10"/>
      <c r="AN946" s="10"/>
    </row>
    <row r="947" spans="1:40">
      <c r="A947" s="16"/>
      <c r="B947" s="10"/>
      <c r="C947" s="10"/>
      <c r="D947" s="10"/>
      <c r="E947" s="10"/>
      <c r="F947" s="10"/>
      <c r="G947" s="10"/>
      <c r="H947" s="10"/>
      <c r="I947" s="10"/>
      <c r="J947" s="10"/>
      <c r="K947" s="10"/>
      <c r="L947" s="10"/>
      <c r="M947" s="10"/>
      <c r="N947" s="10"/>
      <c r="O947" s="10"/>
      <c r="P947" s="21"/>
      <c r="Q947" s="21"/>
      <c r="R947" s="10"/>
      <c r="S947" s="10"/>
      <c r="T947" s="10"/>
      <c r="U947" s="10"/>
      <c r="V947" s="10"/>
      <c r="W947" s="10"/>
      <c r="X947" s="10"/>
      <c r="Y947" s="10"/>
      <c r="Z947" s="10"/>
      <c r="AA947" s="10"/>
      <c r="AB947" s="10"/>
      <c r="AC947" s="10"/>
      <c r="AD947" s="10"/>
      <c r="AE947" s="10"/>
      <c r="AF947" s="10"/>
      <c r="AG947" s="10"/>
      <c r="AH947" s="10"/>
      <c r="AI947" s="10"/>
      <c r="AJ947" s="10"/>
      <c r="AK947" s="10"/>
      <c r="AL947" s="10"/>
      <c r="AM947" s="10"/>
      <c r="AN947" s="10"/>
    </row>
    <row r="948" spans="1:40">
      <c r="A948" s="16"/>
      <c r="B948" s="10"/>
      <c r="C948" s="10"/>
      <c r="D948" s="10"/>
      <c r="E948" s="10"/>
      <c r="F948" s="10"/>
      <c r="G948" s="10"/>
      <c r="H948" s="10"/>
      <c r="I948" s="10"/>
      <c r="J948" s="10"/>
      <c r="K948" s="10"/>
      <c r="L948" s="10"/>
      <c r="M948" s="10"/>
      <c r="N948" s="10"/>
      <c r="O948" s="10"/>
      <c r="P948" s="21"/>
      <c r="Q948" s="21"/>
      <c r="R948" s="10"/>
      <c r="S948" s="10"/>
      <c r="T948" s="10"/>
      <c r="U948" s="10"/>
      <c r="V948" s="10"/>
      <c r="W948" s="10"/>
      <c r="X948" s="10"/>
      <c r="Y948" s="10"/>
      <c r="Z948" s="10"/>
      <c r="AA948" s="10"/>
      <c r="AB948" s="10"/>
      <c r="AC948" s="10"/>
      <c r="AD948" s="10"/>
      <c r="AE948" s="10"/>
      <c r="AF948" s="10"/>
      <c r="AG948" s="10"/>
      <c r="AH948" s="10"/>
      <c r="AI948" s="10"/>
      <c r="AJ948" s="10"/>
      <c r="AK948" s="10"/>
      <c r="AL948" s="10"/>
      <c r="AM948" s="10"/>
      <c r="AN948" s="10"/>
    </row>
    <row r="949" spans="1:40">
      <c r="A949" s="16"/>
      <c r="B949" s="10"/>
      <c r="C949" s="10"/>
      <c r="D949" s="10"/>
      <c r="E949" s="10"/>
      <c r="F949" s="10"/>
      <c r="G949" s="10"/>
      <c r="H949" s="10"/>
      <c r="I949" s="10"/>
      <c r="J949" s="10"/>
      <c r="K949" s="10"/>
      <c r="L949" s="10"/>
      <c r="M949" s="10"/>
      <c r="N949" s="10"/>
      <c r="O949" s="10"/>
      <c r="P949" s="21"/>
      <c r="Q949" s="21"/>
      <c r="R949" s="10"/>
      <c r="S949" s="10"/>
      <c r="T949" s="10"/>
      <c r="U949" s="10"/>
      <c r="V949" s="10"/>
      <c r="W949" s="10"/>
      <c r="X949" s="10"/>
      <c r="Y949" s="10"/>
      <c r="Z949" s="10"/>
      <c r="AA949" s="10"/>
      <c r="AB949" s="10"/>
      <c r="AC949" s="10"/>
      <c r="AD949" s="10"/>
      <c r="AE949" s="10"/>
      <c r="AF949" s="10"/>
      <c r="AG949" s="10"/>
      <c r="AH949" s="10"/>
      <c r="AI949" s="10"/>
      <c r="AJ949" s="10"/>
      <c r="AK949" s="10"/>
      <c r="AL949" s="10"/>
      <c r="AM949" s="10"/>
      <c r="AN949" s="10"/>
    </row>
    <row r="950" spans="1:40">
      <c r="A950" s="16"/>
      <c r="B950" s="10"/>
      <c r="C950" s="10"/>
      <c r="D950" s="10"/>
      <c r="E950" s="10"/>
      <c r="F950" s="10"/>
      <c r="G950" s="10"/>
      <c r="H950" s="10"/>
      <c r="I950" s="10"/>
      <c r="J950" s="10"/>
      <c r="K950" s="10"/>
      <c r="L950" s="10"/>
      <c r="M950" s="10"/>
      <c r="N950" s="10"/>
      <c r="O950" s="10"/>
      <c r="P950" s="21"/>
      <c r="Q950" s="21"/>
      <c r="R950" s="10"/>
      <c r="S950" s="10"/>
      <c r="T950" s="10"/>
      <c r="U950" s="10"/>
      <c r="V950" s="10"/>
      <c r="W950" s="10"/>
      <c r="X950" s="10"/>
      <c r="Y950" s="10"/>
      <c r="Z950" s="10"/>
      <c r="AA950" s="10"/>
      <c r="AB950" s="10"/>
      <c r="AC950" s="10"/>
      <c r="AD950" s="10"/>
      <c r="AE950" s="10"/>
      <c r="AF950" s="10"/>
      <c r="AG950" s="10"/>
      <c r="AH950" s="10"/>
      <c r="AI950" s="10"/>
      <c r="AJ950" s="10"/>
      <c r="AK950" s="10"/>
      <c r="AL950" s="10"/>
      <c r="AM950" s="10"/>
      <c r="AN950" s="10"/>
    </row>
    <row r="951" spans="1:40">
      <c r="A951" s="16"/>
      <c r="B951" s="10"/>
      <c r="C951" s="10"/>
      <c r="D951" s="10"/>
      <c r="E951" s="10"/>
      <c r="F951" s="10"/>
      <c r="G951" s="10"/>
      <c r="H951" s="10"/>
      <c r="I951" s="10"/>
      <c r="J951" s="10"/>
      <c r="K951" s="10"/>
      <c r="L951" s="10"/>
      <c r="M951" s="10"/>
      <c r="N951" s="10"/>
      <c r="O951" s="10"/>
      <c r="P951" s="21"/>
      <c r="Q951" s="21"/>
      <c r="R951" s="10"/>
      <c r="S951" s="10"/>
      <c r="T951" s="10"/>
      <c r="U951" s="10"/>
      <c r="V951" s="10"/>
      <c r="W951" s="10"/>
      <c r="X951" s="10"/>
      <c r="Y951" s="10"/>
      <c r="Z951" s="10"/>
      <c r="AA951" s="10"/>
      <c r="AB951" s="10"/>
      <c r="AC951" s="10"/>
      <c r="AD951" s="10"/>
      <c r="AE951" s="10"/>
      <c r="AF951" s="10"/>
      <c r="AG951" s="10"/>
      <c r="AH951" s="10"/>
      <c r="AI951" s="10"/>
      <c r="AJ951" s="10"/>
      <c r="AK951" s="10"/>
      <c r="AL951" s="10"/>
      <c r="AM951" s="10"/>
      <c r="AN951" s="10"/>
    </row>
    <row r="952" spans="1:40">
      <c r="A952" s="16"/>
      <c r="B952" s="10"/>
      <c r="C952" s="10"/>
      <c r="D952" s="10"/>
      <c r="E952" s="10"/>
      <c r="F952" s="10"/>
      <c r="G952" s="10"/>
      <c r="H952" s="10"/>
      <c r="I952" s="10"/>
      <c r="J952" s="10"/>
      <c r="K952" s="10"/>
      <c r="L952" s="10"/>
      <c r="M952" s="10"/>
      <c r="N952" s="10"/>
      <c r="O952" s="10"/>
      <c r="P952" s="21"/>
      <c r="Q952" s="21"/>
      <c r="R952" s="10"/>
      <c r="S952" s="10"/>
      <c r="T952" s="10"/>
      <c r="U952" s="10"/>
      <c r="V952" s="10"/>
      <c r="W952" s="10"/>
      <c r="X952" s="10"/>
      <c r="Y952" s="10"/>
      <c r="Z952" s="10"/>
      <c r="AA952" s="10"/>
      <c r="AB952" s="10"/>
      <c r="AC952" s="10"/>
      <c r="AD952" s="10"/>
      <c r="AE952" s="10"/>
      <c r="AF952" s="10"/>
      <c r="AG952" s="10"/>
      <c r="AH952" s="10"/>
      <c r="AI952" s="10"/>
      <c r="AJ952" s="10"/>
      <c r="AK952" s="10"/>
      <c r="AL952" s="10"/>
      <c r="AM952" s="10"/>
      <c r="AN952" s="10"/>
    </row>
    <row r="953" spans="1:40">
      <c r="A953" s="16"/>
      <c r="B953" s="10"/>
      <c r="C953" s="10"/>
      <c r="D953" s="10"/>
      <c r="E953" s="10"/>
      <c r="F953" s="10"/>
      <c r="G953" s="10"/>
      <c r="H953" s="10"/>
      <c r="I953" s="10"/>
      <c r="J953" s="10"/>
      <c r="K953" s="10"/>
      <c r="L953" s="10"/>
      <c r="M953" s="10"/>
      <c r="N953" s="10"/>
      <c r="O953" s="10"/>
      <c r="P953" s="21"/>
      <c r="Q953" s="21"/>
      <c r="R953" s="10"/>
      <c r="S953" s="10"/>
      <c r="T953" s="10"/>
      <c r="U953" s="10"/>
      <c r="V953" s="10"/>
      <c r="W953" s="10"/>
      <c r="X953" s="10"/>
      <c r="Y953" s="10"/>
      <c r="Z953" s="10"/>
      <c r="AA953" s="10"/>
      <c r="AB953" s="10"/>
      <c r="AC953" s="10"/>
      <c r="AD953" s="10"/>
      <c r="AE953" s="10"/>
      <c r="AF953" s="10"/>
      <c r="AG953" s="10"/>
      <c r="AH953" s="10"/>
      <c r="AI953" s="10"/>
      <c r="AJ953" s="10"/>
      <c r="AK953" s="10"/>
      <c r="AL953" s="10"/>
      <c r="AM953" s="10"/>
      <c r="AN953" s="10"/>
    </row>
    <row r="954" spans="1:40">
      <c r="A954" s="16"/>
      <c r="B954" s="10"/>
      <c r="C954" s="10"/>
      <c r="D954" s="10"/>
      <c r="E954" s="10"/>
      <c r="F954" s="10"/>
      <c r="G954" s="10"/>
      <c r="H954" s="10"/>
      <c r="I954" s="10"/>
      <c r="J954" s="10"/>
      <c r="K954" s="10"/>
      <c r="L954" s="10"/>
      <c r="M954" s="10"/>
      <c r="N954" s="10"/>
      <c r="O954" s="10"/>
      <c r="P954" s="21"/>
      <c r="Q954" s="21"/>
      <c r="R954" s="10"/>
      <c r="S954" s="10"/>
      <c r="T954" s="10"/>
      <c r="U954" s="10"/>
      <c r="V954" s="10"/>
      <c r="W954" s="10"/>
      <c r="X954" s="10"/>
      <c r="Y954" s="10"/>
      <c r="Z954" s="10"/>
      <c r="AA954" s="10"/>
      <c r="AB954" s="10"/>
      <c r="AC954" s="10"/>
      <c r="AD954" s="10"/>
      <c r="AE954" s="10"/>
      <c r="AF954" s="10"/>
      <c r="AG954" s="10"/>
      <c r="AH954" s="10"/>
      <c r="AI954" s="10"/>
      <c r="AJ954" s="10"/>
      <c r="AK954" s="10"/>
      <c r="AL954" s="10"/>
      <c r="AM954" s="10"/>
      <c r="AN954" s="10"/>
    </row>
    <row r="955" spans="1:40">
      <c r="A955" s="16"/>
      <c r="B955" s="10"/>
      <c r="C955" s="10"/>
      <c r="D955" s="10"/>
      <c r="E955" s="10"/>
      <c r="F955" s="10"/>
      <c r="G955" s="10"/>
      <c r="H955" s="10"/>
      <c r="I955" s="10"/>
      <c r="J955" s="10"/>
      <c r="K955" s="10"/>
      <c r="L955" s="10"/>
      <c r="M955" s="10"/>
      <c r="N955" s="10"/>
      <c r="O955" s="10"/>
      <c r="P955" s="21"/>
      <c r="Q955" s="21"/>
      <c r="R955" s="10"/>
      <c r="S955" s="10"/>
      <c r="T955" s="10"/>
      <c r="U955" s="10"/>
      <c r="V955" s="10"/>
      <c r="W955" s="10"/>
      <c r="X955" s="10"/>
      <c r="Y955" s="10"/>
      <c r="Z955" s="10"/>
      <c r="AA955" s="10"/>
      <c r="AB955" s="10"/>
      <c r="AC955" s="10"/>
      <c r="AD955" s="10"/>
      <c r="AE955" s="10"/>
      <c r="AF955" s="10"/>
      <c r="AG955" s="10"/>
      <c r="AH955" s="10"/>
      <c r="AI955" s="10"/>
      <c r="AJ955" s="10"/>
      <c r="AK955" s="10"/>
      <c r="AL955" s="10"/>
      <c r="AM955" s="10"/>
      <c r="AN955" s="10"/>
    </row>
    <row r="956" spans="1:40">
      <c r="A956" s="16"/>
      <c r="B956" s="10"/>
      <c r="C956" s="10"/>
      <c r="D956" s="10"/>
      <c r="E956" s="10"/>
      <c r="F956" s="10"/>
      <c r="G956" s="10"/>
      <c r="H956" s="10"/>
      <c r="I956" s="10"/>
      <c r="J956" s="10"/>
      <c r="K956" s="10"/>
      <c r="L956" s="10"/>
      <c r="M956" s="10"/>
      <c r="N956" s="10"/>
      <c r="O956" s="10"/>
      <c r="P956" s="21"/>
      <c r="Q956" s="21"/>
      <c r="R956" s="10"/>
      <c r="S956" s="10"/>
      <c r="T956" s="10"/>
      <c r="U956" s="10"/>
      <c r="V956" s="10"/>
      <c r="W956" s="10"/>
      <c r="X956" s="10"/>
      <c r="Y956" s="10"/>
      <c r="Z956" s="10"/>
      <c r="AA956" s="10"/>
      <c r="AB956" s="10"/>
      <c r="AC956" s="10"/>
      <c r="AD956" s="10"/>
      <c r="AE956" s="10"/>
      <c r="AF956" s="10"/>
      <c r="AG956" s="10"/>
      <c r="AH956" s="10"/>
      <c r="AI956" s="10"/>
      <c r="AJ956" s="10"/>
      <c r="AK956" s="10"/>
      <c r="AL956" s="10"/>
      <c r="AM956" s="10"/>
      <c r="AN956" s="10"/>
    </row>
    <row r="957" spans="1:40">
      <c r="A957" s="16"/>
      <c r="B957" s="10"/>
      <c r="C957" s="10"/>
      <c r="D957" s="10"/>
      <c r="E957" s="10"/>
      <c r="F957" s="10"/>
      <c r="G957" s="10"/>
      <c r="H957" s="10"/>
      <c r="I957" s="10"/>
      <c r="J957" s="10"/>
      <c r="K957" s="10"/>
      <c r="L957" s="10"/>
      <c r="M957" s="10"/>
      <c r="N957" s="10"/>
      <c r="O957" s="10"/>
      <c r="P957" s="21"/>
      <c r="Q957" s="21"/>
      <c r="R957" s="10"/>
      <c r="S957" s="10"/>
      <c r="T957" s="10"/>
      <c r="U957" s="10"/>
      <c r="V957" s="10"/>
      <c r="W957" s="10"/>
      <c r="X957" s="10"/>
      <c r="Y957" s="10"/>
      <c r="Z957" s="10"/>
      <c r="AA957" s="10"/>
      <c r="AB957" s="10"/>
      <c r="AC957" s="10"/>
      <c r="AD957" s="10"/>
      <c r="AE957" s="10"/>
      <c r="AF957" s="10"/>
      <c r="AG957" s="10"/>
      <c r="AH957" s="10"/>
      <c r="AI957" s="10"/>
      <c r="AJ957" s="10"/>
      <c r="AK957" s="10"/>
      <c r="AL957" s="10"/>
      <c r="AM957" s="10"/>
      <c r="AN957" s="10"/>
    </row>
    <row r="958" spans="1:40">
      <c r="A958" s="16"/>
      <c r="B958" s="10"/>
      <c r="C958" s="10"/>
      <c r="D958" s="10"/>
      <c r="E958" s="10"/>
      <c r="F958" s="10"/>
      <c r="G958" s="10"/>
      <c r="H958" s="10"/>
      <c r="I958" s="10"/>
      <c r="J958" s="10"/>
      <c r="K958" s="10"/>
      <c r="L958" s="10"/>
      <c r="M958" s="10"/>
      <c r="N958" s="10"/>
      <c r="O958" s="10"/>
      <c r="P958" s="21"/>
      <c r="Q958" s="21"/>
      <c r="R958" s="10"/>
      <c r="S958" s="10"/>
      <c r="T958" s="10"/>
      <c r="U958" s="10"/>
      <c r="V958" s="10"/>
      <c r="W958" s="10"/>
      <c r="X958" s="10"/>
      <c r="Y958" s="10"/>
      <c r="Z958" s="10"/>
      <c r="AA958" s="10"/>
      <c r="AB958" s="10"/>
      <c r="AC958" s="10"/>
      <c r="AD958" s="10"/>
      <c r="AE958" s="10"/>
      <c r="AF958" s="10"/>
      <c r="AG958" s="10"/>
      <c r="AH958" s="10"/>
      <c r="AI958" s="10"/>
      <c r="AJ958" s="10"/>
      <c r="AK958" s="10"/>
      <c r="AL958" s="10"/>
      <c r="AM958" s="10"/>
      <c r="AN958" s="10"/>
    </row>
    <row r="959" spans="1:40">
      <c r="A959" s="16"/>
      <c r="B959" s="10"/>
      <c r="C959" s="10"/>
      <c r="D959" s="10"/>
      <c r="E959" s="10"/>
      <c r="F959" s="10"/>
      <c r="G959" s="10"/>
      <c r="H959" s="10"/>
      <c r="I959" s="10"/>
      <c r="J959" s="10"/>
      <c r="K959" s="10"/>
      <c r="L959" s="10"/>
      <c r="M959" s="10"/>
      <c r="N959" s="10"/>
      <c r="O959" s="10"/>
      <c r="P959" s="21"/>
      <c r="Q959" s="21"/>
      <c r="R959" s="10"/>
      <c r="S959" s="10"/>
      <c r="T959" s="10"/>
      <c r="U959" s="10"/>
      <c r="V959" s="10"/>
      <c r="W959" s="10"/>
      <c r="X959" s="10"/>
      <c r="Y959" s="10"/>
      <c r="Z959" s="10"/>
      <c r="AA959" s="10"/>
      <c r="AB959" s="10"/>
      <c r="AC959" s="10"/>
      <c r="AD959" s="10"/>
      <c r="AE959" s="10"/>
      <c r="AF959" s="10"/>
      <c r="AG959" s="10"/>
      <c r="AH959" s="10"/>
      <c r="AI959" s="10"/>
      <c r="AJ959" s="10"/>
      <c r="AK959" s="10"/>
      <c r="AL959" s="10"/>
      <c r="AM959" s="10"/>
      <c r="AN959" s="10"/>
    </row>
    <row r="960" spans="1:40">
      <c r="A960" s="16"/>
      <c r="B960" s="10"/>
      <c r="C960" s="10"/>
      <c r="D960" s="10"/>
      <c r="E960" s="10"/>
      <c r="F960" s="10"/>
      <c r="G960" s="10"/>
      <c r="H960" s="10"/>
      <c r="I960" s="10"/>
      <c r="J960" s="10"/>
      <c r="K960" s="10"/>
      <c r="L960" s="10"/>
      <c r="M960" s="10"/>
      <c r="N960" s="10"/>
      <c r="O960" s="10"/>
      <c r="P960" s="21"/>
      <c r="Q960" s="21"/>
      <c r="R960" s="10"/>
      <c r="S960" s="10"/>
      <c r="T960" s="10"/>
      <c r="U960" s="10"/>
      <c r="V960" s="10"/>
      <c r="W960" s="10"/>
      <c r="X960" s="10"/>
      <c r="Y960" s="10"/>
      <c r="Z960" s="10"/>
      <c r="AA960" s="10"/>
      <c r="AB960" s="10"/>
      <c r="AC960" s="10"/>
      <c r="AD960" s="10"/>
      <c r="AE960" s="10"/>
      <c r="AF960" s="10"/>
      <c r="AG960" s="10"/>
      <c r="AH960" s="10"/>
      <c r="AI960" s="10"/>
      <c r="AJ960" s="10"/>
      <c r="AK960" s="10"/>
      <c r="AL960" s="10"/>
      <c r="AM960" s="10"/>
      <c r="AN960" s="10"/>
    </row>
    <row r="961" spans="1:40">
      <c r="A961" s="16"/>
      <c r="B961" s="10"/>
      <c r="C961" s="10"/>
      <c r="D961" s="10"/>
      <c r="E961" s="10"/>
      <c r="F961" s="10"/>
      <c r="G961" s="10"/>
      <c r="H961" s="10"/>
      <c r="I961" s="10"/>
      <c r="J961" s="10"/>
      <c r="K961" s="10"/>
      <c r="L961" s="10"/>
      <c r="M961" s="10"/>
      <c r="N961" s="10"/>
      <c r="O961" s="10"/>
      <c r="P961" s="21"/>
      <c r="Q961" s="21"/>
      <c r="R961" s="10"/>
      <c r="S961" s="10"/>
      <c r="T961" s="10"/>
      <c r="U961" s="10"/>
      <c r="V961" s="10"/>
      <c r="W961" s="10"/>
      <c r="X961" s="10"/>
      <c r="Y961" s="10"/>
      <c r="Z961" s="10"/>
      <c r="AA961" s="10"/>
      <c r="AB961" s="10"/>
      <c r="AC961" s="10"/>
      <c r="AD961" s="10"/>
      <c r="AE961" s="10"/>
      <c r="AF961" s="10"/>
      <c r="AG961" s="10"/>
      <c r="AH961" s="10"/>
      <c r="AI961" s="10"/>
      <c r="AJ961" s="10"/>
      <c r="AK961" s="10"/>
      <c r="AL961" s="10"/>
      <c r="AM961" s="10"/>
      <c r="AN961" s="10"/>
    </row>
    <row r="962" spans="1:40">
      <c r="A962" s="16"/>
      <c r="B962" s="10"/>
      <c r="C962" s="10"/>
      <c r="D962" s="10"/>
      <c r="E962" s="10"/>
      <c r="F962" s="10"/>
      <c r="G962" s="10"/>
      <c r="H962" s="10"/>
      <c r="I962" s="10"/>
      <c r="J962" s="10"/>
      <c r="K962" s="10"/>
      <c r="L962" s="10"/>
      <c r="M962" s="10"/>
      <c r="N962" s="10"/>
      <c r="O962" s="10"/>
      <c r="P962" s="21"/>
      <c r="Q962" s="21"/>
      <c r="R962" s="10"/>
      <c r="S962" s="10"/>
      <c r="T962" s="10"/>
      <c r="U962" s="10"/>
      <c r="V962" s="10"/>
      <c r="W962" s="10"/>
      <c r="X962" s="10"/>
      <c r="Y962" s="10"/>
      <c r="Z962" s="10"/>
      <c r="AA962" s="10"/>
      <c r="AB962" s="10"/>
      <c r="AC962" s="10"/>
      <c r="AD962" s="10"/>
      <c r="AE962" s="10"/>
      <c r="AF962" s="10"/>
      <c r="AG962" s="10"/>
      <c r="AH962" s="10"/>
      <c r="AI962" s="10"/>
      <c r="AJ962" s="10"/>
      <c r="AK962" s="10"/>
      <c r="AL962" s="10"/>
      <c r="AM962" s="10"/>
      <c r="AN962" s="10"/>
    </row>
    <row r="963" spans="1:40">
      <c r="A963" s="16"/>
      <c r="B963" s="10"/>
      <c r="C963" s="10"/>
      <c r="D963" s="10"/>
      <c r="E963" s="10"/>
      <c r="F963" s="10"/>
      <c r="G963" s="10"/>
      <c r="H963" s="10"/>
      <c r="I963" s="10"/>
      <c r="J963" s="10"/>
      <c r="K963" s="10"/>
      <c r="L963" s="10"/>
      <c r="M963" s="10"/>
      <c r="N963" s="10"/>
      <c r="O963" s="10"/>
      <c r="P963" s="21"/>
      <c r="Q963" s="21"/>
      <c r="R963" s="10"/>
      <c r="S963" s="10"/>
      <c r="T963" s="10"/>
      <c r="U963" s="10"/>
      <c r="V963" s="10"/>
      <c r="W963" s="10"/>
      <c r="X963" s="10"/>
      <c r="Y963" s="10"/>
      <c r="Z963" s="10"/>
      <c r="AA963" s="10"/>
      <c r="AB963" s="10"/>
      <c r="AC963" s="10"/>
      <c r="AD963" s="10"/>
      <c r="AE963" s="10"/>
      <c r="AF963" s="10"/>
      <c r="AG963" s="10"/>
      <c r="AH963" s="10"/>
      <c r="AI963" s="10"/>
      <c r="AJ963" s="10"/>
      <c r="AK963" s="10"/>
      <c r="AL963" s="10"/>
      <c r="AM963" s="10"/>
      <c r="AN963" s="10"/>
    </row>
    <row r="964" spans="1:40">
      <c r="A964" s="16"/>
      <c r="B964" s="10"/>
      <c r="C964" s="10"/>
      <c r="D964" s="10"/>
      <c r="E964" s="10"/>
      <c r="F964" s="10"/>
      <c r="G964" s="10"/>
      <c r="H964" s="10"/>
      <c r="I964" s="10"/>
      <c r="J964" s="10"/>
      <c r="K964" s="10"/>
      <c r="L964" s="10"/>
      <c r="M964" s="10"/>
      <c r="N964" s="10"/>
      <c r="O964" s="10"/>
      <c r="P964" s="21"/>
      <c r="Q964" s="21"/>
      <c r="R964" s="10"/>
      <c r="S964" s="10"/>
      <c r="T964" s="10"/>
      <c r="U964" s="10"/>
      <c r="V964" s="10"/>
      <c r="W964" s="10"/>
      <c r="X964" s="10"/>
      <c r="Y964" s="10"/>
      <c r="Z964" s="10"/>
      <c r="AA964" s="10"/>
      <c r="AB964" s="10"/>
      <c r="AC964" s="10"/>
      <c r="AD964" s="10"/>
      <c r="AE964" s="10"/>
      <c r="AF964" s="10"/>
      <c r="AG964" s="10"/>
      <c r="AH964" s="10"/>
      <c r="AI964" s="10"/>
      <c r="AJ964" s="10"/>
      <c r="AK964" s="10"/>
      <c r="AL964" s="10"/>
      <c r="AM964" s="10"/>
      <c r="AN964" s="10"/>
    </row>
    <row r="965" spans="1:40">
      <c r="A965" s="16"/>
      <c r="B965" s="10"/>
      <c r="C965" s="10"/>
      <c r="D965" s="10"/>
      <c r="E965" s="10"/>
      <c r="F965" s="10"/>
      <c r="G965" s="10"/>
      <c r="H965" s="10"/>
      <c r="I965" s="10"/>
      <c r="J965" s="10"/>
      <c r="K965" s="10"/>
      <c r="L965" s="10"/>
      <c r="M965" s="10"/>
      <c r="N965" s="10"/>
      <c r="O965" s="10"/>
      <c r="P965" s="21"/>
      <c r="Q965" s="21"/>
      <c r="R965" s="10"/>
      <c r="S965" s="10"/>
      <c r="T965" s="10"/>
      <c r="U965" s="10"/>
      <c r="V965" s="10"/>
      <c r="W965" s="10"/>
      <c r="X965" s="10"/>
      <c r="Y965" s="10"/>
      <c r="Z965" s="10"/>
      <c r="AA965" s="10"/>
      <c r="AB965" s="10"/>
      <c r="AC965" s="10"/>
      <c r="AD965" s="10"/>
      <c r="AE965" s="10"/>
      <c r="AF965" s="10"/>
      <c r="AG965" s="10"/>
      <c r="AH965" s="10"/>
      <c r="AI965" s="10"/>
      <c r="AJ965" s="10"/>
      <c r="AK965" s="10"/>
      <c r="AL965" s="10"/>
      <c r="AM965" s="10"/>
      <c r="AN965" s="10"/>
    </row>
    <row r="966" spans="1:40">
      <c r="A966" s="16"/>
      <c r="B966" s="10"/>
      <c r="C966" s="10"/>
      <c r="D966" s="10"/>
      <c r="E966" s="10"/>
      <c r="F966" s="10"/>
      <c r="G966" s="10"/>
      <c r="H966" s="10"/>
      <c r="I966" s="10"/>
      <c r="J966" s="10"/>
      <c r="K966" s="10"/>
      <c r="L966" s="10"/>
      <c r="M966" s="10"/>
      <c r="N966" s="10"/>
      <c r="O966" s="10"/>
      <c r="P966" s="21"/>
      <c r="Q966" s="21"/>
      <c r="R966" s="10"/>
      <c r="S966" s="10"/>
      <c r="T966" s="10"/>
      <c r="U966" s="10"/>
      <c r="V966" s="10"/>
      <c r="W966" s="10"/>
      <c r="X966" s="10"/>
      <c r="Y966" s="10"/>
      <c r="Z966" s="10"/>
      <c r="AA966" s="10"/>
      <c r="AB966" s="10"/>
      <c r="AC966" s="10"/>
      <c r="AD966" s="10"/>
      <c r="AE966" s="10"/>
      <c r="AF966" s="10"/>
      <c r="AG966" s="10"/>
      <c r="AH966" s="10"/>
      <c r="AI966" s="10"/>
      <c r="AJ966" s="10"/>
      <c r="AK966" s="10"/>
      <c r="AL966" s="10"/>
      <c r="AM966" s="10"/>
      <c r="AN966" s="10"/>
    </row>
    <row r="967" spans="1:40">
      <c r="A967" s="16"/>
      <c r="B967" s="10"/>
      <c r="C967" s="10"/>
      <c r="D967" s="10"/>
      <c r="E967" s="10"/>
      <c r="F967" s="10"/>
      <c r="G967" s="10"/>
      <c r="H967" s="10"/>
      <c r="I967" s="10"/>
      <c r="J967" s="10"/>
      <c r="K967" s="10"/>
      <c r="L967" s="10"/>
      <c r="M967" s="10"/>
      <c r="N967" s="10"/>
      <c r="O967" s="10"/>
      <c r="P967" s="21"/>
      <c r="Q967" s="21"/>
      <c r="R967" s="10"/>
      <c r="S967" s="10"/>
      <c r="T967" s="10"/>
      <c r="U967" s="10"/>
      <c r="V967" s="10"/>
      <c r="W967" s="10"/>
      <c r="X967" s="10"/>
      <c r="Y967" s="10"/>
      <c r="Z967" s="10"/>
      <c r="AA967" s="10"/>
      <c r="AB967" s="10"/>
      <c r="AC967" s="10"/>
      <c r="AD967" s="10"/>
      <c r="AE967" s="10"/>
      <c r="AF967" s="10"/>
      <c r="AG967" s="10"/>
      <c r="AH967" s="10"/>
      <c r="AI967" s="10"/>
      <c r="AJ967" s="10"/>
      <c r="AK967" s="10"/>
      <c r="AL967" s="10"/>
      <c r="AM967" s="10"/>
      <c r="AN967" s="10"/>
    </row>
    <row r="968" spans="1:40">
      <c r="A968" s="16"/>
      <c r="B968" s="10"/>
      <c r="C968" s="10"/>
      <c r="D968" s="10"/>
      <c r="E968" s="10"/>
      <c r="F968" s="10"/>
      <c r="G968" s="10"/>
      <c r="H968" s="10"/>
      <c r="I968" s="10"/>
      <c r="J968" s="10"/>
      <c r="K968" s="10"/>
      <c r="L968" s="10"/>
      <c r="M968" s="10"/>
      <c r="N968" s="10"/>
      <c r="O968" s="10"/>
      <c r="P968" s="21"/>
      <c r="Q968" s="21"/>
      <c r="R968" s="10"/>
      <c r="S968" s="10"/>
      <c r="T968" s="10"/>
      <c r="U968" s="10"/>
      <c r="V968" s="10"/>
      <c r="W968" s="10"/>
      <c r="X968" s="10"/>
      <c r="Y968" s="10"/>
      <c r="Z968" s="10"/>
      <c r="AA968" s="10"/>
      <c r="AB968" s="10"/>
      <c r="AC968" s="10"/>
      <c r="AD968" s="10"/>
      <c r="AE968" s="10"/>
      <c r="AF968" s="10"/>
      <c r="AG968" s="10"/>
      <c r="AH968" s="10"/>
      <c r="AI968" s="10"/>
      <c r="AJ968" s="10"/>
      <c r="AK968" s="10"/>
      <c r="AL968" s="10"/>
      <c r="AM968" s="10"/>
      <c r="AN968" s="10"/>
    </row>
    <row r="969" spans="1:40">
      <c r="A969" s="16"/>
      <c r="B969" s="10"/>
      <c r="C969" s="10"/>
      <c r="D969" s="10"/>
      <c r="E969" s="10"/>
      <c r="F969" s="10"/>
      <c r="G969" s="10"/>
      <c r="H969" s="10"/>
      <c r="I969" s="10"/>
      <c r="J969" s="10"/>
      <c r="K969" s="10"/>
      <c r="L969" s="10"/>
      <c r="M969" s="10"/>
      <c r="N969" s="10"/>
      <c r="O969" s="10"/>
      <c r="P969" s="21"/>
      <c r="Q969" s="21"/>
      <c r="R969" s="10"/>
      <c r="S969" s="10"/>
      <c r="T969" s="10"/>
      <c r="U969" s="10"/>
      <c r="V969" s="10"/>
      <c r="W969" s="10"/>
      <c r="X969" s="10"/>
      <c r="Y969" s="10"/>
      <c r="Z969" s="10"/>
      <c r="AA969" s="10"/>
      <c r="AB969" s="10"/>
      <c r="AC969" s="10"/>
      <c r="AD969" s="10"/>
      <c r="AE969" s="10"/>
      <c r="AF969" s="10"/>
      <c r="AG969" s="10"/>
      <c r="AH969" s="10"/>
      <c r="AI969" s="10"/>
      <c r="AJ969" s="10"/>
      <c r="AK969" s="10"/>
      <c r="AL969" s="10"/>
      <c r="AM969" s="10"/>
      <c r="AN969" s="10"/>
    </row>
    <row r="970" spans="1:40">
      <c r="A970" s="16"/>
      <c r="B970" s="10"/>
      <c r="C970" s="10"/>
      <c r="D970" s="10"/>
      <c r="E970" s="10"/>
      <c r="F970" s="10"/>
      <c r="G970" s="10"/>
      <c r="H970" s="10"/>
      <c r="I970" s="10"/>
      <c r="J970" s="10"/>
      <c r="K970" s="10"/>
      <c r="L970" s="10"/>
      <c r="M970" s="10"/>
      <c r="N970" s="10"/>
      <c r="O970" s="10"/>
      <c r="P970" s="21"/>
      <c r="Q970" s="21"/>
      <c r="R970" s="10"/>
      <c r="S970" s="10"/>
      <c r="T970" s="10"/>
      <c r="U970" s="10"/>
      <c r="V970" s="10"/>
      <c r="W970" s="10"/>
      <c r="X970" s="10"/>
      <c r="Y970" s="10"/>
      <c r="Z970" s="10"/>
      <c r="AA970" s="10"/>
      <c r="AB970" s="10"/>
      <c r="AC970" s="10"/>
      <c r="AD970" s="10"/>
      <c r="AE970" s="10"/>
      <c r="AF970" s="10"/>
      <c r="AG970" s="10"/>
      <c r="AH970" s="10"/>
      <c r="AI970" s="10"/>
      <c r="AJ970" s="10"/>
      <c r="AK970" s="10"/>
      <c r="AL970" s="10"/>
      <c r="AM970" s="10"/>
      <c r="AN970" s="10"/>
    </row>
    <row r="971" spans="1:40">
      <c r="A971" s="16"/>
      <c r="B971" s="10"/>
      <c r="C971" s="10"/>
      <c r="D971" s="10"/>
      <c r="E971" s="10"/>
      <c r="F971" s="10"/>
      <c r="G971" s="10"/>
      <c r="H971" s="10"/>
      <c r="I971" s="10"/>
      <c r="J971" s="10"/>
      <c r="K971" s="10"/>
      <c r="L971" s="10"/>
      <c r="M971" s="10"/>
      <c r="N971" s="10"/>
      <c r="O971" s="10"/>
      <c r="P971" s="21"/>
      <c r="Q971" s="21"/>
      <c r="R971" s="10"/>
      <c r="S971" s="10"/>
      <c r="T971" s="10"/>
      <c r="U971" s="10"/>
      <c r="V971" s="10"/>
      <c r="W971" s="10"/>
      <c r="X971" s="10"/>
      <c r="Y971" s="10"/>
      <c r="Z971" s="10"/>
      <c r="AA971" s="10"/>
      <c r="AB971" s="10"/>
      <c r="AC971" s="10"/>
      <c r="AD971" s="10"/>
      <c r="AE971" s="10"/>
      <c r="AF971" s="10"/>
      <c r="AG971" s="10"/>
      <c r="AH971" s="10"/>
      <c r="AI971" s="10"/>
      <c r="AJ971" s="10"/>
      <c r="AK971" s="10"/>
      <c r="AL971" s="10"/>
      <c r="AM971" s="10"/>
      <c r="AN971" s="10"/>
    </row>
    <row r="972" spans="1:40">
      <c r="A972" s="16"/>
      <c r="B972" s="10"/>
      <c r="C972" s="10"/>
      <c r="D972" s="10"/>
      <c r="E972" s="10"/>
      <c r="F972" s="10"/>
      <c r="G972" s="10"/>
      <c r="H972" s="10"/>
      <c r="I972" s="10"/>
      <c r="J972" s="10"/>
      <c r="K972" s="10"/>
      <c r="L972" s="10"/>
      <c r="M972" s="10"/>
      <c r="N972" s="10"/>
      <c r="O972" s="10"/>
      <c r="P972" s="21"/>
      <c r="Q972" s="21"/>
      <c r="R972" s="10"/>
      <c r="S972" s="10"/>
      <c r="T972" s="10"/>
      <c r="U972" s="10"/>
      <c r="V972" s="10"/>
      <c r="W972" s="10"/>
      <c r="X972" s="10"/>
      <c r="Y972" s="10"/>
      <c r="Z972" s="10"/>
      <c r="AA972" s="10"/>
      <c r="AB972" s="10"/>
      <c r="AC972" s="10"/>
      <c r="AD972" s="10"/>
      <c r="AE972" s="10"/>
      <c r="AF972" s="10"/>
      <c r="AG972" s="10"/>
      <c r="AH972" s="10"/>
      <c r="AI972" s="10"/>
      <c r="AJ972" s="10"/>
      <c r="AK972" s="10"/>
      <c r="AL972" s="10"/>
      <c r="AM972" s="10"/>
      <c r="AN972" s="10"/>
    </row>
    <row r="973" spans="1:40">
      <c r="A973" s="16"/>
      <c r="B973" s="10"/>
      <c r="C973" s="10"/>
      <c r="D973" s="10"/>
      <c r="E973" s="10"/>
      <c r="F973" s="10"/>
      <c r="G973" s="10"/>
      <c r="H973" s="10"/>
      <c r="I973" s="10"/>
      <c r="J973" s="10"/>
      <c r="K973" s="10"/>
      <c r="L973" s="10"/>
      <c r="M973" s="10"/>
      <c r="N973" s="10"/>
      <c r="O973" s="10"/>
      <c r="P973" s="21"/>
      <c r="Q973" s="21"/>
      <c r="R973" s="10"/>
      <c r="S973" s="10"/>
      <c r="T973" s="10"/>
      <c r="U973" s="10"/>
      <c r="V973" s="10"/>
      <c r="W973" s="10"/>
      <c r="X973" s="10"/>
      <c r="Y973" s="10"/>
      <c r="Z973" s="10"/>
      <c r="AA973" s="10"/>
      <c r="AB973" s="10"/>
      <c r="AC973" s="10"/>
      <c r="AD973" s="10"/>
      <c r="AE973" s="10"/>
      <c r="AF973" s="10"/>
      <c r="AG973" s="10"/>
      <c r="AH973" s="10"/>
      <c r="AI973" s="10"/>
      <c r="AJ973" s="10"/>
      <c r="AK973" s="10"/>
      <c r="AL973" s="10"/>
      <c r="AM973" s="10"/>
      <c r="AN973" s="10"/>
    </row>
    <row r="974" spans="1:40">
      <c r="A974" s="16"/>
      <c r="B974" s="10"/>
      <c r="C974" s="10"/>
      <c r="D974" s="10"/>
      <c r="E974" s="10"/>
      <c r="F974" s="10"/>
      <c r="G974" s="10"/>
      <c r="H974" s="10"/>
      <c r="I974" s="10"/>
      <c r="J974" s="10"/>
      <c r="K974" s="10"/>
      <c r="L974" s="10"/>
      <c r="M974" s="10"/>
      <c r="N974" s="10"/>
      <c r="O974" s="10"/>
      <c r="P974" s="21"/>
      <c r="Q974" s="21"/>
      <c r="R974" s="10"/>
      <c r="S974" s="10"/>
      <c r="T974" s="10"/>
      <c r="U974" s="10"/>
      <c r="V974" s="10"/>
      <c r="W974" s="10"/>
      <c r="X974" s="10"/>
      <c r="Y974" s="10"/>
      <c r="Z974" s="10"/>
      <c r="AA974" s="10"/>
      <c r="AB974" s="10"/>
      <c r="AC974" s="10"/>
      <c r="AD974" s="10"/>
      <c r="AE974" s="10"/>
      <c r="AF974" s="10"/>
      <c r="AG974" s="10"/>
      <c r="AH974" s="10"/>
      <c r="AI974" s="10"/>
      <c r="AJ974" s="10"/>
      <c r="AK974" s="10"/>
      <c r="AL974" s="10"/>
      <c r="AM974" s="10"/>
      <c r="AN974" s="10"/>
    </row>
    <row r="975" spans="1:40">
      <c r="A975" s="16"/>
      <c r="B975" s="10"/>
      <c r="C975" s="10"/>
      <c r="D975" s="10"/>
      <c r="E975" s="10"/>
      <c r="F975" s="10"/>
      <c r="G975" s="10"/>
      <c r="H975" s="10"/>
      <c r="I975" s="10"/>
      <c r="J975" s="10"/>
      <c r="K975" s="10"/>
      <c r="L975" s="10"/>
      <c r="M975" s="10"/>
      <c r="N975" s="10"/>
      <c r="O975" s="10"/>
      <c r="P975" s="21"/>
      <c r="Q975" s="21"/>
      <c r="R975" s="10"/>
      <c r="S975" s="10"/>
      <c r="T975" s="10"/>
      <c r="U975" s="10"/>
      <c r="V975" s="10"/>
      <c r="W975" s="10"/>
      <c r="X975" s="10"/>
      <c r="Y975" s="10"/>
      <c r="Z975" s="10"/>
      <c r="AA975" s="10"/>
      <c r="AB975" s="10"/>
      <c r="AC975" s="10"/>
      <c r="AD975" s="10"/>
      <c r="AE975" s="10"/>
      <c r="AF975" s="10"/>
      <c r="AG975" s="10"/>
      <c r="AH975" s="10"/>
      <c r="AI975" s="10"/>
      <c r="AJ975" s="10"/>
      <c r="AK975" s="10"/>
      <c r="AL975" s="10"/>
      <c r="AM975" s="10"/>
      <c r="AN975" s="10"/>
    </row>
    <row r="976" spans="1:40">
      <c r="A976" s="16"/>
      <c r="B976" s="10"/>
      <c r="C976" s="10"/>
      <c r="D976" s="10"/>
      <c r="E976" s="10"/>
      <c r="F976" s="10"/>
      <c r="G976" s="10"/>
      <c r="H976" s="10"/>
      <c r="I976" s="10"/>
      <c r="J976" s="10"/>
      <c r="K976" s="10"/>
      <c r="L976" s="10"/>
      <c r="M976" s="10"/>
      <c r="N976" s="10"/>
      <c r="O976" s="10"/>
      <c r="P976" s="21"/>
      <c r="Q976" s="21"/>
      <c r="R976" s="10"/>
      <c r="S976" s="10"/>
      <c r="T976" s="10"/>
      <c r="U976" s="10"/>
      <c r="V976" s="10"/>
      <c r="W976" s="10"/>
      <c r="X976" s="10"/>
      <c r="Y976" s="10"/>
      <c r="Z976" s="10"/>
      <c r="AA976" s="10"/>
      <c r="AB976" s="10"/>
      <c r="AC976" s="10"/>
      <c r="AD976" s="10"/>
      <c r="AE976" s="10"/>
      <c r="AF976" s="10"/>
      <c r="AG976" s="10"/>
      <c r="AH976" s="10"/>
      <c r="AI976" s="10"/>
      <c r="AJ976" s="10"/>
      <c r="AK976" s="10"/>
      <c r="AL976" s="10"/>
      <c r="AM976" s="10"/>
      <c r="AN976" s="10"/>
    </row>
    <row r="977" spans="1:40">
      <c r="A977" s="16"/>
      <c r="B977" s="10"/>
      <c r="C977" s="10"/>
      <c r="D977" s="10"/>
      <c r="E977" s="10"/>
      <c r="F977" s="10"/>
      <c r="G977" s="10"/>
      <c r="H977" s="10"/>
      <c r="I977" s="10"/>
      <c r="J977" s="10"/>
      <c r="K977" s="10"/>
      <c r="L977" s="10"/>
      <c r="M977" s="10"/>
      <c r="N977" s="10"/>
      <c r="O977" s="10"/>
      <c r="P977" s="21"/>
      <c r="Q977" s="21"/>
      <c r="R977" s="10"/>
      <c r="S977" s="10"/>
      <c r="T977" s="10"/>
      <c r="U977" s="10"/>
      <c r="V977" s="10"/>
      <c r="W977" s="10"/>
      <c r="X977" s="10"/>
      <c r="Y977" s="10"/>
      <c r="Z977" s="10"/>
      <c r="AA977" s="10"/>
      <c r="AB977" s="10"/>
      <c r="AC977" s="10"/>
      <c r="AD977" s="10"/>
      <c r="AE977" s="10"/>
      <c r="AF977" s="10"/>
      <c r="AG977" s="10"/>
      <c r="AH977" s="10"/>
      <c r="AI977" s="10"/>
      <c r="AJ977" s="10"/>
      <c r="AK977" s="10"/>
      <c r="AL977" s="10"/>
      <c r="AM977" s="10"/>
      <c r="AN977" s="10"/>
    </row>
    <row r="978" spans="1:40">
      <c r="A978" s="16"/>
      <c r="B978" s="10"/>
      <c r="C978" s="10"/>
      <c r="D978" s="10"/>
      <c r="E978" s="10"/>
      <c r="F978" s="10"/>
      <c r="G978" s="10"/>
      <c r="H978" s="10"/>
      <c r="I978" s="10"/>
      <c r="J978" s="10"/>
      <c r="K978" s="10"/>
      <c r="L978" s="10"/>
      <c r="M978" s="10"/>
      <c r="N978" s="10"/>
      <c r="O978" s="10"/>
      <c r="P978" s="21"/>
      <c r="Q978" s="21"/>
      <c r="R978" s="10"/>
      <c r="S978" s="10"/>
      <c r="T978" s="10"/>
      <c r="U978" s="10"/>
      <c r="V978" s="10"/>
      <c r="W978" s="10"/>
      <c r="X978" s="10"/>
      <c r="Y978" s="10"/>
      <c r="Z978" s="10"/>
      <c r="AA978" s="10"/>
      <c r="AB978" s="10"/>
      <c r="AC978" s="10"/>
      <c r="AD978" s="10"/>
      <c r="AE978" s="10"/>
      <c r="AF978" s="10"/>
      <c r="AG978" s="10"/>
      <c r="AH978" s="10"/>
      <c r="AI978" s="10"/>
      <c r="AJ978" s="10"/>
      <c r="AK978" s="10"/>
      <c r="AL978" s="10"/>
      <c r="AM978" s="10"/>
      <c r="AN978" s="10"/>
    </row>
    <row r="979" spans="1:40">
      <c r="A979" s="16"/>
      <c r="B979" s="10"/>
      <c r="C979" s="10"/>
      <c r="D979" s="10"/>
      <c r="E979" s="10"/>
      <c r="F979" s="10"/>
      <c r="G979" s="10"/>
      <c r="H979" s="10"/>
      <c r="I979" s="10"/>
      <c r="J979" s="10"/>
      <c r="K979" s="10"/>
      <c r="L979" s="10"/>
      <c r="M979" s="10"/>
      <c r="N979" s="10"/>
      <c r="O979" s="10"/>
      <c r="P979" s="21"/>
      <c r="Q979" s="21"/>
      <c r="R979" s="10"/>
      <c r="S979" s="10"/>
      <c r="T979" s="10"/>
      <c r="U979" s="10"/>
      <c r="V979" s="10"/>
      <c r="W979" s="10"/>
      <c r="X979" s="10"/>
      <c r="Y979" s="10"/>
      <c r="Z979" s="10"/>
      <c r="AA979" s="10"/>
      <c r="AB979" s="10"/>
      <c r="AC979" s="10"/>
      <c r="AD979" s="10"/>
      <c r="AE979" s="10"/>
      <c r="AF979" s="10"/>
      <c r="AG979" s="10"/>
      <c r="AH979" s="10"/>
      <c r="AI979" s="10"/>
      <c r="AJ979" s="10"/>
      <c r="AK979" s="10"/>
      <c r="AL979" s="10"/>
      <c r="AM979" s="10"/>
      <c r="AN979" s="10"/>
    </row>
    <row r="980" spans="1:40">
      <c r="A980" s="16"/>
      <c r="B980" s="10"/>
      <c r="C980" s="10"/>
      <c r="D980" s="10"/>
      <c r="E980" s="10"/>
      <c r="F980" s="10"/>
      <c r="G980" s="10"/>
      <c r="H980" s="10"/>
      <c r="I980" s="10"/>
      <c r="J980" s="10"/>
      <c r="K980" s="10"/>
      <c r="L980" s="10"/>
      <c r="M980" s="10"/>
      <c r="N980" s="10"/>
      <c r="O980" s="10"/>
      <c r="P980" s="21"/>
      <c r="Q980" s="21"/>
      <c r="R980" s="10"/>
      <c r="S980" s="10"/>
      <c r="T980" s="10"/>
      <c r="U980" s="10"/>
      <c r="V980" s="10"/>
      <c r="W980" s="10"/>
      <c r="X980" s="10"/>
      <c r="Y980" s="10"/>
      <c r="Z980" s="10"/>
      <c r="AA980" s="10"/>
      <c r="AB980" s="10"/>
      <c r="AC980" s="10"/>
      <c r="AD980" s="10"/>
      <c r="AE980" s="10"/>
      <c r="AF980" s="10"/>
      <c r="AG980" s="10"/>
      <c r="AH980" s="10"/>
      <c r="AI980" s="10"/>
      <c r="AJ980" s="10"/>
      <c r="AK980" s="10"/>
      <c r="AL980" s="10"/>
      <c r="AM980" s="10"/>
      <c r="AN980" s="10"/>
    </row>
    <row r="981" spans="1:40">
      <c r="A981" s="16"/>
      <c r="B981" s="10"/>
      <c r="C981" s="10"/>
      <c r="D981" s="10"/>
      <c r="E981" s="10"/>
      <c r="F981" s="10"/>
      <c r="G981" s="10"/>
      <c r="H981" s="10"/>
      <c r="I981" s="10"/>
      <c r="J981" s="10"/>
      <c r="K981" s="10"/>
      <c r="L981" s="10"/>
      <c r="M981" s="10"/>
      <c r="N981" s="10"/>
      <c r="O981" s="10"/>
      <c r="P981" s="21"/>
      <c r="Q981" s="21"/>
      <c r="R981" s="10"/>
      <c r="S981" s="10"/>
      <c r="T981" s="10"/>
      <c r="U981" s="10"/>
      <c r="V981" s="10"/>
      <c r="W981" s="10"/>
      <c r="X981" s="10"/>
      <c r="Y981" s="10"/>
      <c r="Z981" s="10"/>
      <c r="AA981" s="10"/>
      <c r="AB981" s="10"/>
      <c r="AC981" s="10"/>
      <c r="AD981" s="10"/>
      <c r="AE981" s="10"/>
      <c r="AF981" s="10"/>
      <c r="AG981" s="10"/>
      <c r="AH981" s="10"/>
      <c r="AI981" s="10"/>
      <c r="AJ981" s="10"/>
      <c r="AK981" s="10"/>
      <c r="AL981" s="10"/>
      <c r="AM981" s="10"/>
      <c r="AN981" s="10"/>
    </row>
    <row r="982" spans="1:40">
      <c r="A982" s="16"/>
      <c r="B982" s="10"/>
      <c r="C982" s="10"/>
      <c r="D982" s="10"/>
      <c r="E982" s="10"/>
      <c r="F982" s="10"/>
      <c r="G982" s="10"/>
      <c r="H982" s="10"/>
      <c r="I982" s="10"/>
      <c r="J982" s="10"/>
      <c r="K982" s="10"/>
      <c r="L982" s="10"/>
      <c r="M982" s="10"/>
      <c r="N982" s="10"/>
      <c r="O982" s="10"/>
      <c r="P982" s="21"/>
      <c r="Q982" s="21"/>
      <c r="R982" s="10"/>
      <c r="S982" s="10"/>
      <c r="T982" s="10"/>
      <c r="U982" s="10"/>
      <c r="V982" s="10"/>
      <c r="W982" s="10"/>
      <c r="X982" s="10"/>
      <c r="Y982" s="10"/>
      <c r="Z982" s="10"/>
      <c r="AA982" s="10"/>
      <c r="AB982" s="10"/>
      <c r="AC982" s="10"/>
      <c r="AD982" s="10"/>
      <c r="AE982" s="10"/>
      <c r="AF982" s="10"/>
      <c r="AG982" s="10"/>
      <c r="AH982" s="10"/>
      <c r="AI982" s="10"/>
      <c r="AJ982" s="10"/>
      <c r="AK982" s="10"/>
      <c r="AL982" s="10"/>
      <c r="AM982" s="10"/>
      <c r="AN982" s="10"/>
    </row>
    <row r="983" spans="1:40">
      <c r="A983" s="16"/>
      <c r="B983" s="10"/>
      <c r="C983" s="10"/>
      <c r="D983" s="10"/>
      <c r="E983" s="10"/>
      <c r="F983" s="10"/>
      <c r="G983" s="10"/>
      <c r="H983" s="10"/>
      <c r="I983" s="10"/>
      <c r="J983" s="10"/>
      <c r="K983" s="10"/>
      <c r="L983" s="10"/>
      <c r="M983" s="10"/>
      <c r="N983" s="10"/>
      <c r="O983" s="10"/>
      <c r="P983" s="21"/>
      <c r="Q983" s="21"/>
      <c r="R983" s="10"/>
      <c r="S983" s="10"/>
      <c r="T983" s="10"/>
      <c r="U983" s="10"/>
      <c r="V983" s="10"/>
      <c r="W983" s="10"/>
      <c r="X983" s="10"/>
      <c r="Y983" s="10"/>
      <c r="Z983" s="10"/>
      <c r="AA983" s="10"/>
      <c r="AB983" s="10"/>
      <c r="AC983" s="10"/>
      <c r="AD983" s="10"/>
      <c r="AE983" s="10"/>
      <c r="AF983" s="10"/>
      <c r="AG983" s="10"/>
      <c r="AH983" s="10"/>
      <c r="AI983" s="10"/>
      <c r="AJ983" s="10"/>
      <c r="AK983" s="10"/>
      <c r="AL983" s="10"/>
      <c r="AM983" s="10"/>
      <c r="AN983" s="10"/>
    </row>
    <row r="984" spans="1:40">
      <c r="A984" s="16"/>
      <c r="B984" s="10"/>
      <c r="C984" s="10"/>
      <c r="D984" s="10"/>
      <c r="E984" s="10"/>
      <c r="F984" s="10"/>
      <c r="G984" s="10"/>
      <c r="H984" s="10"/>
      <c r="I984" s="10"/>
      <c r="J984" s="10"/>
      <c r="K984" s="10"/>
      <c r="L984" s="10"/>
      <c r="M984" s="10"/>
      <c r="N984" s="10"/>
      <c r="O984" s="10"/>
      <c r="P984" s="21"/>
      <c r="Q984" s="21"/>
      <c r="R984" s="10"/>
      <c r="S984" s="10"/>
      <c r="T984" s="10"/>
      <c r="U984" s="10"/>
      <c r="V984" s="10"/>
      <c r="W984" s="10"/>
      <c r="X984" s="10"/>
      <c r="Y984" s="10"/>
      <c r="Z984" s="10"/>
      <c r="AA984" s="10"/>
      <c r="AB984" s="10"/>
      <c r="AC984" s="10"/>
      <c r="AD984" s="10"/>
      <c r="AE984" s="10"/>
      <c r="AF984" s="10"/>
      <c r="AG984" s="10"/>
      <c r="AH984" s="10"/>
      <c r="AI984" s="10"/>
      <c r="AJ984" s="10"/>
      <c r="AK984" s="10"/>
      <c r="AL984" s="10"/>
      <c r="AM984" s="10"/>
      <c r="AN984" s="10"/>
    </row>
    <row r="985" spans="1:40">
      <c r="A985" s="16"/>
      <c r="B985" s="10"/>
      <c r="C985" s="10"/>
      <c r="D985" s="10"/>
      <c r="E985" s="10"/>
      <c r="F985" s="10"/>
      <c r="G985" s="10"/>
      <c r="H985" s="10"/>
      <c r="I985" s="10"/>
      <c r="J985" s="10"/>
      <c r="K985" s="10"/>
      <c r="L985" s="10"/>
      <c r="M985" s="10"/>
      <c r="N985" s="10"/>
      <c r="O985" s="10"/>
      <c r="P985" s="21"/>
      <c r="Q985" s="21"/>
      <c r="R985" s="10"/>
      <c r="S985" s="10"/>
      <c r="T985" s="10"/>
      <c r="U985" s="10"/>
      <c r="V985" s="10"/>
      <c r="W985" s="10"/>
      <c r="X985" s="10"/>
      <c r="Y985" s="10"/>
      <c r="Z985" s="10"/>
      <c r="AA985" s="10"/>
      <c r="AB985" s="10"/>
      <c r="AC985" s="10"/>
      <c r="AD985" s="10"/>
      <c r="AE985" s="10"/>
      <c r="AF985" s="10"/>
      <c r="AG985" s="10"/>
      <c r="AH985" s="10"/>
      <c r="AI985" s="10"/>
      <c r="AJ985" s="10"/>
      <c r="AK985" s="10"/>
      <c r="AL985" s="10"/>
      <c r="AM985" s="10"/>
      <c r="AN985" s="10"/>
    </row>
    <row r="986" spans="1:40">
      <c r="A986" s="16"/>
      <c r="B986" s="10"/>
      <c r="C986" s="10"/>
      <c r="D986" s="10"/>
      <c r="E986" s="10"/>
      <c r="F986" s="10"/>
      <c r="G986" s="10"/>
      <c r="H986" s="10"/>
      <c r="I986" s="10"/>
      <c r="J986" s="10"/>
      <c r="K986" s="10"/>
      <c r="L986" s="10"/>
      <c r="M986" s="10"/>
      <c r="N986" s="10"/>
      <c r="O986" s="10"/>
      <c r="P986" s="21"/>
      <c r="Q986" s="21"/>
      <c r="R986" s="10"/>
      <c r="S986" s="10"/>
      <c r="T986" s="10"/>
      <c r="U986" s="10"/>
      <c r="V986" s="10"/>
      <c r="W986" s="10"/>
      <c r="X986" s="10"/>
      <c r="Y986" s="10"/>
      <c r="Z986" s="10"/>
      <c r="AA986" s="10"/>
      <c r="AB986" s="10"/>
      <c r="AC986" s="10"/>
      <c r="AD986" s="10"/>
      <c r="AE986" s="10"/>
      <c r="AF986" s="10"/>
      <c r="AG986" s="10"/>
      <c r="AH986" s="10"/>
      <c r="AI986" s="10"/>
      <c r="AJ986" s="10"/>
      <c r="AK986" s="10"/>
      <c r="AL986" s="10"/>
      <c r="AM986" s="10"/>
      <c r="AN986" s="10"/>
    </row>
    <row r="987" spans="1:40">
      <c r="A987" s="16"/>
      <c r="B987" s="10"/>
      <c r="C987" s="10"/>
      <c r="D987" s="10"/>
      <c r="E987" s="10"/>
      <c r="F987" s="10"/>
      <c r="G987" s="10"/>
      <c r="H987" s="10"/>
      <c r="I987" s="10"/>
      <c r="J987" s="10"/>
      <c r="K987" s="10"/>
      <c r="L987" s="10"/>
      <c r="M987" s="10"/>
      <c r="N987" s="10"/>
      <c r="O987" s="10"/>
      <c r="P987" s="21"/>
      <c r="Q987" s="21"/>
      <c r="R987" s="10"/>
      <c r="S987" s="10"/>
      <c r="T987" s="10"/>
      <c r="U987" s="10"/>
      <c r="V987" s="10"/>
      <c r="W987" s="10"/>
      <c r="X987" s="10"/>
      <c r="Y987" s="10"/>
      <c r="Z987" s="10"/>
      <c r="AA987" s="10"/>
      <c r="AB987" s="10"/>
      <c r="AC987" s="10"/>
      <c r="AD987" s="10"/>
      <c r="AE987" s="10"/>
      <c r="AF987" s="10"/>
      <c r="AG987" s="10"/>
      <c r="AH987" s="10"/>
      <c r="AI987" s="10"/>
      <c r="AJ987" s="10"/>
      <c r="AK987" s="10"/>
      <c r="AL987" s="10"/>
      <c r="AM987" s="10"/>
      <c r="AN987" s="10"/>
    </row>
    <row r="988" spans="1:40">
      <c r="A988" s="16"/>
      <c r="B988" s="10"/>
      <c r="C988" s="10"/>
      <c r="D988" s="10"/>
      <c r="E988" s="10"/>
      <c r="F988" s="10"/>
      <c r="G988" s="10"/>
      <c r="H988" s="10"/>
      <c r="I988" s="10"/>
      <c r="J988" s="10"/>
      <c r="K988" s="10"/>
      <c r="L988" s="10"/>
      <c r="M988" s="10"/>
      <c r="N988" s="10"/>
      <c r="O988" s="10"/>
      <c r="P988" s="21"/>
      <c r="Q988" s="21"/>
      <c r="R988" s="10"/>
      <c r="S988" s="10"/>
      <c r="T988" s="10"/>
      <c r="U988" s="10"/>
      <c r="V988" s="10"/>
      <c r="W988" s="10"/>
      <c r="X988" s="10"/>
      <c r="Y988" s="10"/>
      <c r="Z988" s="10"/>
      <c r="AA988" s="10"/>
      <c r="AB988" s="10"/>
      <c r="AC988" s="10"/>
      <c r="AD988" s="10"/>
      <c r="AE988" s="10"/>
      <c r="AF988" s="10"/>
      <c r="AG988" s="10"/>
      <c r="AH988" s="10"/>
      <c r="AI988" s="10"/>
      <c r="AJ988" s="10"/>
      <c r="AK988" s="10"/>
      <c r="AL988" s="10"/>
      <c r="AM988" s="10"/>
      <c r="AN988" s="10"/>
    </row>
    <row r="989" spans="1:40">
      <c r="A989" s="16"/>
      <c r="B989" s="10"/>
      <c r="C989" s="10"/>
      <c r="D989" s="10"/>
      <c r="E989" s="10"/>
      <c r="F989" s="10"/>
      <c r="G989" s="10"/>
      <c r="H989" s="10"/>
      <c r="I989" s="10"/>
      <c r="J989" s="10"/>
      <c r="K989" s="10"/>
      <c r="L989" s="10"/>
      <c r="M989" s="10"/>
      <c r="N989" s="10"/>
      <c r="O989" s="10"/>
      <c r="P989" s="21"/>
      <c r="Q989" s="21"/>
      <c r="R989" s="10"/>
      <c r="S989" s="10"/>
      <c r="T989" s="10"/>
      <c r="U989" s="10"/>
      <c r="V989" s="10"/>
      <c r="W989" s="10"/>
      <c r="X989" s="10"/>
      <c r="Y989" s="10"/>
      <c r="Z989" s="10"/>
      <c r="AA989" s="10"/>
      <c r="AB989" s="10"/>
      <c r="AC989" s="10"/>
      <c r="AD989" s="10"/>
      <c r="AE989" s="10"/>
      <c r="AF989" s="10"/>
      <c r="AG989" s="10"/>
      <c r="AH989" s="10"/>
      <c r="AI989" s="10"/>
      <c r="AJ989" s="10"/>
      <c r="AK989" s="10"/>
      <c r="AL989" s="10"/>
      <c r="AM989" s="10"/>
      <c r="AN989" s="10"/>
    </row>
    <row r="990" spans="1:40">
      <c r="A990" s="16"/>
      <c r="B990" s="10"/>
      <c r="C990" s="10"/>
      <c r="D990" s="10"/>
      <c r="E990" s="10"/>
      <c r="F990" s="10"/>
      <c r="G990" s="10"/>
      <c r="H990" s="10"/>
      <c r="I990" s="10"/>
      <c r="J990" s="10"/>
      <c r="K990" s="10"/>
      <c r="L990" s="10"/>
      <c r="M990" s="10"/>
      <c r="N990" s="10"/>
      <c r="O990" s="10"/>
      <c r="P990" s="21"/>
      <c r="Q990" s="21"/>
      <c r="R990" s="10"/>
      <c r="S990" s="10"/>
      <c r="T990" s="10"/>
      <c r="U990" s="10"/>
      <c r="V990" s="10"/>
      <c r="W990" s="10"/>
      <c r="X990" s="10"/>
      <c r="Y990" s="10"/>
      <c r="Z990" s="10"/>
      <c r="AA990" s="10"/>
      <c r="AB990" s="10"/>
      <c r="AC990" s="10"/>
      <c r="AD990" s="10"/>
      <c r="AE990" s="10"/>
      <c r="AF990" s="10"/>
      <c r="AG990" s="10"/>
      <c r="AH990" s="10"/>
      <c r="AI990" s="10"/>
      <c r="AJ990" s="10"/>
      <c r="AK990" s="10"/>
      <c r="AL990" s="10"/>
      <c r="AM990" s="10"/>
      <c r="AN990" s="10"/>
    </row>
    <row r="991" spans="1:40">
      <c r="A991" s="16"/>
      <c r="B991" s="10"/>
      <c r="C991" s="10"/>
      <c r="D991" s="10"/>
      <c r="E991" s="10"/>
      <c r="F991" s="10"/>
      <c r="G991" s="10"/>
      <c r="H991" s="10"/>
      <c r="I991" s="10"/>
      <c r="J991" s="10"/>
      <c r="K991" s="10"/>
      <c r="L991" s="10"/>
      <c r="M991" s="10"/>
      <c r="N991" s="10"/>
      <c r="O991" s="10"/>
      <c r="P991" s="21"/>
      <c r="Q991" s="21"/>
      <c r="R991" s="10"/>
      <c r="S991" s="10"/>
      <c r="T991" s="10"/>
      <c r="U991" s="10"/>
      <c r="V991" s="10"/>
      <c r="W991" s="10"/>
      <c r="X991" s="10"/>
      <c r="Y991" s="10"/>
      <c r="Z991" s="10"/>
      <c r="AA991" s="10"/>
      <c r="AB991" s="10"/>
      <c r="AC991" s="10"/>
      <c r="AD991" s="10"/>
      <c r="AE991" s="10"/>
      <c r="AF991" s="10"/>
      <c r="AG991" s="10"/>
      <c r="AH991" s="10"/>
      <c r="AI991" s="10"/>
      <c r="AJ991" s="10"/>
      <c r="AK991" s="10"/>
      <c r="AL991" s="10"/>
      <c r="AM991" s="10"/>
      <c r="AN991" s="10"/>
    </row>
    <row r="992" spans="1:40">
      <c r="A992" s="16"/>
      <c r="B992" s="10"/>
      <c r="C992" s="10"/>
      <c r="D992" s="10"/>
      <c r="E992" s="10"/>
      <c r="F992" s="10"/>
      <c r="G992" s="10"/>
      <c r="H992" s="10"/>
      <c r="I992" s="10"/>
      <c r="J992" s="10"/>
      <c r="K992" s="10"/>
      <c r="L992" s="10"/>
      <c r="M992" s="10"/>
      <c r="N992" s="10"/>
      <c r="O992" s="10"/>
      <c r="P992" s="21"/>
      <c r="Q992" s="21"/>
      <c r="R992" s="10"/>
      <c r="S992" s="10"/>
      <c r="T992" s="10"/>
      <c r="U992" s="10"/>
      <c r="V992" s="10"/>
      <c r="W992" s="10"/>
      <c r="X992" s="10"/>
      <c r="Y992" s="10"/>
      <c r="Z992" s="10"/>
      <c r="AA992" s="10"/>
      <c r="AB992" s="10"/>
      <c r="AC992" s="10"/>
      <c r="AD992" s="10"/>
      <c r="AE992" s="10"/>
      <c r="AF992" s="10"/>
      <c r="AG992" s="10"/>
      <c r="AH992" s="10"/>
      <c r="AI992" s="10"/>
      <c r="AJ992" s="10"/>
      <c r="AK992" s="10"/>
      <c r="AL992" s="10"/>
      <c r="AM992" s="10"/>
      <c r="AN992" s="10"/>
    </row>
    <row r="993" spans="1:40">
      <c r="A993" s="16"/>
      <c r="B993" s="10"/>
      <c r="C993" s="10"/>
      <c r="D993" s="10"/>
      <c r="E993" s="10"/>
      <c r="F993" s="10"/>
      <c r="G993" s="10"/>
      <c r="H993" s="10"/>
      <c r="I993" s="10"/>
      <c r="J993" s="10"/>
      <c r="K993" s="10"/>
      <c r="L993" s="10"/>
      <c r="M993" s="10"/>
      <c r="N993" s="10"/>
      <c r="O993" s="10"/>
      <c r="P993" s="21"/>
      <c r="Q993" s="21"/>
      <c r="R993" s="10"/>
      <c r="S993" s="10"/>
      <c r="T993" s="10"/>
      <c r="U993" s="10"/>
      <c r="V993" s="10"/>
      <c r="W993" s="10"/>
      <c r="X993" s="10"/>
      <c r="Y993" s="10"/>
      <c r="Z993" s="10"/>
      <c r="AA993" s="10"/>
      <c r="AB993" s="10"/>
      <c r="AC993" s="10"/>
      <c r="AD993" s="10"/>
      <c r="AE993" s="10"/>
      <c r="AF993" s="10"/>
      <c r="AG993" s="10"/>
      <c r="AH993" s="10"/>
      <c r="AI993" s="10"/>
      <c r="AJ993" s="10"/>
      <c r="AK993" s="10"/>
      <c r="AL993" s="10"/>
      <c r="AM993" s="10"/>
      <c r="AN993" s="10"/>
    </row>
    <row r="994" spans="1:40">
      <c r="A994" s="16"/>
      <c r="B994" s="10"/>
      <c r="C994" s="10"/>
      <c r="D994" s="10"/>
      <c r="E994" s="10"/>
      <c r="F994" s="10"/>
      <c r="G994" s="10"/>
      <c r="H994" s="10"/>
      <c r="I994" s="10"/>
      <c r="J994" s="10"/>
      <c r="K994" s="10"/>
      <c r="L994" s="10"/>
      <c r="M994" s="10"/>
      <c r="N994" s="10"/>
      <c r="O994" s="10"/>
      <c r="P994" s="21"/>
      <c r="Q994" s="21"/>
      <c r="R994" s="10"/>
      <c r="S994" s="10"/>
      <c r="T994" s="10"/>
      <c r="U994" s="10"/>
      <c r="V994" s="10"/>
      <c r="W994" s="10"/>
      <c r="X994" s="10"/>
      <c r="Y994" s="10"/>
      <c r="Z994" s="10"/>
      <c r="AA994" s="10"/>
      <c r="AB994" s="10"/>
      <c r="AC994" s="10"/>
      <c r="AD994" s="10"/>
      <c r="AE994" s="10"/>
      <c r="AF994" s="10"/>
      <c r="AG994" s="10"/>
      <c r="AH994" s="10"/>
      <c r="AI994" s="10"/>
      <c r="AJ994" s="10"/>
      <c r="AK994" s="10"/>
      <c r="AL994" s="10"/>
      <c r="AM994" s="10"/>
      <c r="AN994" s="10"/>
    </row>
    <row r="995" spans="1:40">
      <c r="A995" s="16"/>
      <c r="B995" s="10"/>
      <c r="C995" s="10"/>
      <c r="D995" s="10"/>
      <c r="E995" s="10"/>
      <c r="F995" s="10"/>
      <c r="G995" s="10"/>
      <c r="H995" s="10"/>
      <c r="I995" s="10"/>
      <c r="J995" s="10"/>
      <c r="K995" s="10"/>
      <c r="L995" s="10"/>
      <c r="M995" s="10"/>
      <c r="N995" s="10"/>
      <c r="O995" s="10"/>
      <c r="P995" s="21"/>
      <c r="Q995" s="21"/>
      <c r="R995" s="10"/>
      <c r="S995" s="10"/>
      <c r="T995" s="10"/>
      <c r="U995" s="10"/>
      <c r="V995" s="10"/>
      <c r="W995" s="10"/>
      <c r="X995" s="10"/>
      <c r="Y995" s="10"/>
      <c r="Z995" s="10"/>
      <c r="AA995" s="10"/>
      <c r="AB995" s="10"/>
      <c r="AC995" s="10"/>
      <c r="AD995" s="10"/>
      <c r="AE995" s="10"/>
      <c r="AF995" s="10"/>
      <c r="AG995" s="10"/>
      <c r="AH995" s="10"/>
      <c r="AI995" s="10"/>
      <c r="AJ995" s="10"/>
      <c r="AK995" s="10"/>
      <c r="AL995" s="10"/>
      <c r="AM995" s="10"/>
      <c r="AN995" s="10"/>
    </row>
    <row r="996" spans="1:40">
      <c r="A996" s="16"/>
      <c r="B996" s="10"/>
      <c r="C996" s="10"/>
      <c r="D996" s="10"/>
      <c r="E996" s="10"/>
      <c r="F996" s="10"/>
      <c r="G996" s="10"/>
      <c r="H996" s="10"/>
      <c r="I996" s="10"/>
      <c r="J996" s="10"/>
      <c r="K996" s="10"/>
      <c r="L996" s="10"/>
      <c r="M996" s="10"/>
      <c r="N996" s="10"/>
      <c r="O996" s="10"/>
      <c r="P996" s="21"/>
      <c r="Q996" s="21"/>
      <c r="R996" s="10"/>
      <c r="S996" s="10"/>
      <c r="T996" s="10"/>
      <c r="U996" s="10"/>
      <c r="V996" s="10"/>
      <c r="W996" s="10"/>
      <c r="X996" s="10"/>
      <c r="Y996" s="10"/>
      <c r="Z996" s="10"/>
      <c r="AA996" s="10"/>
      <c r="AB996" s="10"/>
      <c r="AC996" s="10"/>
      <c r="AD996" s="10"/>
      <c r="AE996" s="10"/>
      <c r="AF996" s="10"/>
      <c r="AG996" s="10"/>
      <c r="AH996" s="10"/>
      <c r="AI996" s="10"/>
      <c r="AJ996" s="10"/>
      <c r="AK996" s="10"/>
      <c r="AL996" s="10"/>
      <c r="AM996" s="10"/>
      <c r="AN996" s="10"/>
    </row>
    <row r="997" spans="1:40">
      <c r="A997" s="16"/>
      <c r="B997" s="10"/>
      <c r="C997" s="10"/>
      <c r="D997" s="10"/>
      <c r="E997" s="10"/>
      <c r="F997" s="10"/>
      <c r="G997" s="10"/>
      <c r="H997" s="10"/>
      <c r="I997" s="10"/>
      <c r="J997" s="10"/>
      <c r="K997" s="10"/>
      <c r="L997" s="10"/>
      <c r="M997" s="10"/>
      <c r="N997" s="10"/>
      <c r="O997" s="10"/>
      <c r="P997" s="21"/>
      <c r="Q997" s="21"/>
      <c r="R997" s="10"/>
      <c r="S997" s="10"/>
      <c r="T997" s="10"/>
      <c r="U997" s="10"/>
      <c r="V997" s="10"/>
      <c r="W997" s="10"/>
      <c r="X997" s="10"/>
      <c r="Y997" s="10"/>
      <c r="Z997" s="10"/>
      <c r="AA997" s="10"/>
      <c r="AB997" s="10"/>
      <c r="AC997" s="10"/>
      <c r="AD997" s="10"/>
      <c r="AE997" s="10"/>
      <c r="AF997" s="10"/>
      <c r="AG997" s="10"/>
      <c r="AH997" s="10"/>
      <c r="AI997" s="10"/>
      <c r="AJ997" s="10"/>
      <c r="AK997" s="10"/>
      <c r="AL997" s="10"/>
      <c r="AM997" s="10"/>
      <c r="AN997" s="10"/>
    </row>
    <row r="998" spans="1:40">
      <c r="A998" s="16"/>
      <c r="B998" s="10"/>
      <c r="C998" s="10"/>
      <c r="D998" s="10"/>
      <c r="E998" s="10"/>
      <c r="F998" s="10"/>
      <c r="G998" s="10"/>
      <c r="H998" s="10"/>
      <c r="I998" s="10"/>
      <c r="J998" s="10"/>
      <c r="K998" s="10"/>
      <c r="L998" s="10"/>
      <c r="M998" s="10"/>
      <c r="N998" s="10"/>
      <c r="O998" s="10"/>
      <c r="P998" s="21"/>
      <c r="Q998" s="21"/>
      <c r="R998" s="10"/>
      <c r="S998" s="10"/>
      <c r="T998" s="10"/>
      <c r="U998" s="10"/>
      <c r="V998" s="10"/>
      <c r="W998" s="10"/>
      <c r="X998" s="10"/>
      <c r="Y998" s="10"/>
      <c r="Z998" s="10"/>
      <c r="AA998" s="10"/>
      <c r="AB998" s="10"/>
      <c r="AC998" s="10"/>
      <c r="AD998" s="10"/>
      <c r="AE998" s="10"/>
      <c r="AF998" s="10"/>
      <c r="AG998" s="10"/>
      <c r="AH998" s="10"/>
      <c r="AI998" s="10"/>
      <c r="AJ998" s="10"/>
      <c r="AK998" s="10"/>
      <c r="AL998" s="10"/>
      <c r="AM998" s="10"/>
      <c r="AN998" s="10"/>
    </row>
    <row r="999" spans="1:40">
      <c r="A999" s="16"/>
      <c r="B999" s="10"/>
      <c r="C999" s="10"/>
      <c r="D999" s="10"/>
      <c r="E999" s="10"/>
      <c r="F999" s="10"/>
      <c r="G999" s="10"/>
      <c r="H999" s="10"/>
      <c r="I999" s="10"/>
      <c r="J999" s="10"/>
      <c r="K999" s="10"/>
      <c r="L999" s="10"/>
      <c r="M999" s="10"/>
      <c r="N999" s="10"/>
      <c r="O999" s="10"/>
      <c r="P999" s="21"/>
      <c r="Q999" s="21"/>
      <c r="R999" s="10"/>
      <c r="S999" s="10"/>
      <c r="T999" s="10"/>
      <c r="U999" s="10"/>
      <c r="V999" s="10"/>
      <c r="W999" s="10"/>
      <c r="X999" s="10"/>
      <c r="Y999" s="10"/>
      <c r="Z999" s="10"/>
      <c r="AA999" s="10"/>
      <c r="AB999" s="10"/>
      <c r="AC999" s="10"/>
      <c r="AD999" s="10"/>
      <c r="AE999" s="10"/>
      <c r="AF999" s="10"/>
      <c r="AG999" s="10"/>
      <c r="AH999" s="10"/>
      <c r="AI999" s="10"/>
      <c r="AJ999" s="10"/>
      <c r="AK999" s="10"/>
      <c r="AL999" s="10"/>
      <c r="AM999" s="10"/>
      <c r="AN999" s="10"/>
    </row>
    <row r="1000" spans="1:40">
      <c r="A1000" s="16"/>
      <c r="B1000" s="10"/>
      <c r="C1000" s="10"/>
      <c r="D1000" s="10"/>
      <c r="E1000" s="10"/>
      <c r="F1000" s="10"/>
      <c r="G1000" s="10"/>
      <c r="H1000" s="10"/>
      <c r="I1000" s="10"/>
      <c r="J1000" s="10"/>
      <c r="K1000" s="10"/>
      <c r="L1000" s="10"/>
      <c r="M1000" s="10"/>
      <c r="N1000" s="10"/>
      <c r="O1000" s="10"/>
      <c r="P1000" s="21"/>
      <c r="Q1000" s="21"/>
      <c r="R1000" s="10"/>
      <c r="S1000" s="10"/>
      <c r="T1000" s="10"/>
      <c r="U1000" s="10"/>
      <c r="V1000" s="10"/>
      <c r="W1000" s="10"/>
      <c r="X1000" s="10"/>
      <c r="Y1000" s="10"/>
      <c r="Z1000" s="10"/>
      <c r="AA1000" s="10"/>
      <c r="AB1000" s="10"/>
      <c r="AC1000" s="10"/>
      <c r="AD1000" s="10"/>
      <c r="AE1000" s="10"/>
      <c r="AF1000" s="10"/>
      <c r="AG1000" s="10"/>
      <c r="AH1000" s="10"/>
      <c r="AI1000" s="10"/>
      <c r="AJ1000" s="10"/>
      <c r="AK1000" s="10"/>
      <c r="AL1000" s="10"/>
      <c r="AM1000" s="10"/>
      <c r="AN1000" s="10"/>
    </row>
  </sheetData>
  <mergeCells count="8">
    <mergeCell ref="AN1:AV1"/>
    <mergeCell ref="AL1:AM1"/>
    <mergeCell ref="B1:C1"/>
    <mergeCell ref="T1:U1"/>
    <mergeCell ref="D1:I1"/>
    <mergeCell ref="J1:O1"/>
    <mergeCell ref="P1:S1"/>
    <mergeCell ref="V1:AK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V1000"/>
  <sheetViews>
    <sheetView workbookViewId="0">
      <pane xSplit="1" ySplit="2" topLeftCell="N3" activePane="bottomRight" state="frozen"/>
      <selection pane="topRight" activeCell="B1" sqref="B1"/>
      <selection pane="bottomLeft" activeCell="A3" sqref="A3"/>
      <selection pane="bottomRight" activeCell="A2" sqref="A2"/>
    </sheetView>
  </sheetViews>
  <sheetFormatPr baseColWidth="10" defaultColWidth="15.125" defaultRowHeight="15" customHeight="1" x14ac:dyDescent="0"/>
  <cols>
    <col min="1" max="1" width="16.125" customWidth="1"/>
    <col min="2" max="2" width="18.625" customWidth="1"/>
    <col min="3" max="3" width="18" customWidth="1"/>
    <col min="4" max="4" width="22.5" customWidth="1"/>
    <col min="5" max="5" width="40.5" customWidth="1"/>
    <col min="6" max="6" width="18.625" customWidth="1"/>
    <col min="7" max="7" width="36.5" customWidth="1"/>
    <col min="8" max="8" width="18" customWidth="1"/>
    <col min="9" max="9" width="33.125" customWidth="1"/>
    <col min="10" max="11" width="24.125" customWidth="1"/>
    <col min="12" max="12" width="19.125" customWidth="1"/>
    <col min="13" max="15" width="18" customWidth="1"/>
    <col min="16" max="16" width="21.5" customWidth="1"/>
    <col min="17" max="17" width="16.875" customWidth="1"/>
    <col min="18" max="18" width="15.5" customWidth="1"/>
    <col min="19" max="19" width="26.625" customWidth="1"/>
    <col min="20" max="33" width="15.5" customWidth="1"/>
    <col min="34" max="34" width="63.5" customWidth="1"/>
    <col min="35" max="38" width="12.625" customWidth="1"/>
    <col min="39" max="39" width="22.625" customWidth="1"/>
  </cols>
  <sheetData>
    <row r="1" spans="1:48" ht="15.75" customHeight="1">
      <c r="A1" s="45" t="s">
        <v>0</v>
      </c>
      <c r="B1" s="90" t="s">
        <v>1</v>
      </c>
      <c r="C1" s="91"/>
      <c r="D1" s="92" t="s">
        <v>2</v>
      </c>
      <c r="E1" s="91"/>
      <c r="F1" s="91"/>
      <c r="G1" s="91"/>
      <c r="H1" s="91"/>
      <c r="I1" s="91"/>
      <c r="J1" s="90" t="s">
        <v>3</v>
      </c>
      <c r="K1" s="91"/>
      <c r="L1" s="91"/>
      <c r="M1" s="91"/>
      <c r="N1" s="91"/>
      <c r="O1" s="91"/>
      <c r="P1" s="92" t="s">
        <v>7</v>
      </c>
      <c r="Q1" s="91"/>
      <c r="R1" s="91"/>
      <c r="S1" s="91"/>
      <c r="T1" s="90" t="s">
        <v>8</v>
      </c>
      <c r="U1" s="91"/>
      <c r="V1" s="93" t="s">
        <v>6</v>
      </c>
      <c r="W1" s="91"/>
      <c r="X1" s="91"/>
      <c r="Y1" s="91"/>
      <c r="Z1" s="91"/>
      <c r="AA1" s="91"/>
      <c r="AB1" s="91"/>
      <c r="AC1" s="91"/>
      <c r="AD1" s="91"/>
      <c r="AE1" s="91"/>
      <c r="AF1" s="91"/>
      <c r="AG1" s="91"/>
      <c r="AH1" s="91"/>
      <c r="AI1" s="91"/>
      <c r="AJ1" s="91"/>
      <c r="AK1" s="91"/>
      <c r="AL1" s="90" t="s">
        <v>9</v>
      </c>
      <c r="AM1" s="91"/>
      <c r="AN1" s="84" t="s">
        <v>1084</v>
      </c>
      <c r="AO1" s="84"/>
      <c r="AP1" s="84"/>
      <c r="AQ1" s="84"/>
      <c r="AR1" s="84"/>
      <c r="AS1" s="84"/>
      <c r="AT1" s="84"/>
      <c r="AU1" s="84"/>
      <c r="AV1" s="84"/>
    </row>
    <row r="2" spans="1:48" s="23" customFormat="1" ht="165">
      <c r="A2" s="45"/>
      <c r="B2" s="46" t="s">
        <v>10</v>
      </c>
      <c r="C2" s="47" t="s">
        <v>11</v>
      </c>
      <c r="D2" s="48" t="s">
        <v>12</v>
      </c>
      <c r="E2" s="48" t="s">
        <v>13</v>
      </c>
      <c r="F2" s="49" t="s">
        <v>14</v>
      </c>
      <c r="G2" s="49" t="s">
        <v>15</v>
      </c>
      <c r="H2" s="48" t="s">
        <v>16</v>
      </c>
      <c r="I2" s="48" t="s">
        <v>17</v>
      </c>
      <c r="J2" s="47" t="s">
        <v>18</v>
      </c>
      <c r="K2" s="47" t="s">
        <v>19</v>
      </c>
      <c r="L2" s="50" t="s">
        <v>20</v>
      </c>
      <c r="M2" s="50" t="s">
        <v>21</v>
      </c>
      <c r="N2" s="47" t="s">
        <v>22</v>
      </c>
      <c r="O2" s="47" t="s">
        <v>23</v>
      </c>
      <c r="P2" s="50" t="s">
        <v>24</v>
      </c>
      <c r="Q2" s="47" t="s">
        <v>25</v>
      </c>
      <c r="R2" s="47" t="s">
        <v>26</v>
      </c>
      <c r="S2" s="50" t="s">
        <v>27</v>
      </c>
      <c r="T2" s="94" t="s">
        <v>28</v>
      </c>
      <c r="U2" s="51" t="s">
        <v>29</v>
      </c>
      <c r="V2" s="95" t="s">
        <v>30</v>
      </c>
      <c r="W2" s="50" t="s">
        <v>31</v>
      </c>
      <c r="X2" s="50" t="s">
        <v>32</v>
      </c>
      <c r="Y2" s="50" t="s">
        <v>33</v>
      </c>
      <c r="Z2" s="50" t="s">
        <v>34</v>
      </c>
      <c r="AA2" s="46" t="s">
        <v>35</v>
      </c>
      <c r="AB2" s="50" t="s">
        <v>36</v>
      </c>
      <c r="AC2" s="46" t="s">
        <v>37</v>
      </c>
      <c r="AD2" s="50" t="s">
        <v>38</v>
      </c>
      <c r="AE2" s="50" t="s">
        <v>39</v>
      </c>
      <c r="AF2" s="50" t="s">
        <v>40</v>
      </c>
      <c r="AG2" s="50" t="s">
        <v>41</v>
      </c>
      <c r="AH2" s="50" t="s">
        <v>42</v>
      </c>
      <c r="AI2" s="50" t="s">
        <v>43</v>
      </c>
      <c r="AJ2" s="50" t="s">
        <v>44</v>
      </c>
      <c r="AK2" s="50" t="s">
        <v>45</v>
      </c>
      <c r="AL2" s="51" t="s">
        <v>46</v>
      </c>
      <c r="AM2" s="96" t="s">
        <v>47</v>
      </c>
      <c r="AN2" s="97" t="s">
        <v>1085</v>
      </c>
      <c r="AO2" s="76" t="s">
        <v>1086</v>
      </c>
      <c r="AP2" s="76" t="s">
        <v>1088</v>
      </c>
      <c r="AQ2" s="76" t="s">
        <v>1089</v>
      </c>
      <c r="AR2" s="76" t="s">
        <v>1090</v>
      </c>
      <c r="AS2" s="76" t="s">
        <v>1091</v>
      </c>
      <c r="AT2" s="76" t="s">
        <v>1092</v>
      </c>
      <c r="AU2" s="76" t="s">
        <v>1093</v>
      </c>
      <c r="AV2" s="76" t="s">
        <v>1094</v>
      </c>
    </row>
    <row r="3" spans="1:48" ht="192" customHeight="1">
      <c r="A3" s="52" t="s">
        <v>48</v>
      </c>
      <c r="B3" s="53" t="s">
        <v>49</v>
      </c>
      <c r="C3" s="53" t="s">
        <v>50</v>
      </c>
      <c r="D3" s="54" t="s">
        <v>51</v>
      </c>
      <c r="E3" s="40" t="s">
        <v>51</v>
      </c>
      <c r="F3" s="53" t="s">
        <v>51</v>
      </c>
      <c r="G3" s="53" t="s">
        <v>52</v>
      </c>
      <c r="H3" s="53" t="s">
        <v>53</v>
      </c>
      <c r="I3" s="53" t="s">
        <v>54</v>
      </c>
      <c r="J3" s="40" t="s">
        <v>51</v>
      </c>
      <c r="K3" s="53" t="s">
        <v>55</v>
      </c>
      <c r="L3" s="53" t="s">
        <v>56</v>
      </c>
      <c r="M3" s="53" t="s">
        <v>57</v>
      </c>
      <c r="N3" s="53" t="s">
        <v>58</v>
      </c>
      <c r="O3" s="40" t="s">
        <v>58</v>
      </c>
      <c r="P3" s="40" t="s">
        <v>51</v>
      </c>
      <c r="Q3" s="40" t="s">
        <v>58</v>
      </c>
      <c r="R3" s="40" t="s">
        <v>58</v>
      </c>
      <c r="S3" s="40" t="s">
        <v>58</v>
      </c>
      <c r="T3" s="53" t="s">
        <v>51</v>
      </c>
      <c r="U3" s="40" t="s">
        <v>58</v>
      </c>
      <c r="V3" s="55" t="s">
        <v>59</v>
      </c>
      <c r="W3" s="55" t="s">
        <v>60</v>
      </c>
      <c r="X3" s="53" t="s">
        <v>61</v>
      </c>
      <c r="Y3" s="53" t="s">
        <v>62</v>
      </c>
      <c r="Z3" s="53" t="s">
        <v>63</v>
      </c>
      <c r="AA3" s="40" t="s">
        <v>63</v>
      </c>
      <c r="AB3" s="53" t="s">
        <v>64</v>
      </c>
      <c r="AC3" s="53" t="s">
        <v>65</v>
      </c>
      <c r="AD3" s="53" t="s">
        <v>63</v>
      </c>
      <c r="AE3" s="53" t="s">
        <v>63</v>
      </c>
      <c r="AF3" s="53" t="s">
        <v>63</v>
      </c>
      <c r="AG3" s="53" t="s">
        <v>63</v>
      </c>
      <c r="AH3" s="55" t="s">
        <v>66</v>
      </c>
      <c r="AI3" s="53" t="s">
        <v>67</v>
      </c>
      <c r="AJ3" s="53" t="s">
        <v>68</v>
      </c>
      <c r="AK3" s="53" t="s">
        <v>69</v>
      </c>
      <c r="AL3" s="53" t="s">
        <v>70</v>
      </c>
      <c r="AM3" s="53" t="s">
        <v>71</v>
      </c>
      <c r="AN3" s="56" t="s">
        <v>1101</v>
      </c>
      <c r="AO3" s="56" t="s">
        <v>1102</v>
      </c>
      <c r="AP3" s="56" t="s">
        <v>1101</v>
      </c>
      <c r="AQ3" s="56" t="s">
        <v>1103</v>
      </c>
      <c r="AR3" s="56" t="s">
        <v>1104</v>
      </c>
      <c r="AS3" s="56" t="s">
        <v>1105</v>
      </c>
      <c r="AT3" s="56" t="s">
        <v>1106</v>
      </c>
      <c r="AU3" s="56" t="s">
        <v>1107</v>
      </c>
      <c r="AV3" s="56" t="s">
        <v>1108</v>
      </c>
    </row>
    <row r="4" spans="1:48" ht="144" customHeight="1">
      <c r="A4" s="52" t="s">
        <v>72</v>
      </c>
      <c r="B4" s="53" t="s">
        <v>73</v>
      </c>
      <c r="C4" s="53" t="s">
        <v>74</v>
      </c>
      <c r="D4" s="40" t="s">
        <v>51</v>
      </c>
      <c r="E4" s="40" t="s">
        <v>51</v>
      </c>
      <c r="F4" s="53" t="s">
        <v>51</v>
      </c>
      <c r="G4" s="53" t="s">
        <v>75</v>
      </c>
      <c r="H4" s="53" t="s">
        <v>51</v>
      </c>
      <c r="I4" s="53" t="s">
        <v>76</v>
      </c>
      <c r="J4" s="40" t="s">
        <v>51</v>
      </c>
      <c r="K4" s="53" t="s">
        <v>77</v>
      </c>
      <c r="L4" s="53" t="s">
        <v>51</v>
      </c>
      <c r="M4" s="53" t="s">
        <v>78</v>
      </c>
      <c r="N4" s="53" t="s">
        <v>51</v>
      </c>
      <c r="O4" s="53" t="s">
        <v>79</v>
      </c>
      <c r="P4" s="40" t="s">
        <v>51</v>
      </c>
      <c r="Q4" s="40" t="s">
        <v>58</v>
      </c>
      <c r="R4" s="40" t="s">
        <v>58</v>
      </c>
      <c r="S4" s="40" t="s">
        <v>58</v>
      </c>
      <c r="T4" s="53" t="s">
        <v>51</v>
      </c>
      <c r="U4" s="40" t="s">
        <v>58</v>
      </c>
      <c r="V4" s="53" t="s">
        <v>80</v>
      </c>
      <c r="W4" s="53" t="s">
        <v>81</v>
      </c>
      <c r="X4" s="53" t="s">
        <v>82</v>
      </c>
      <c r="Y4" s="53" t="s">
        <v>63</v>
      </c>
      <c r="Z4" s="53" t="s">
        <v>63</v>
      </c>
      <c r="AA4" s="40" t="s">
        <v>63</v>
      </c>
      <c r="AB4" s="53" t="s">
        <v>63</v>
      </c>
      <c r="AC4" s="40" t="s">
        <v>63</v>
      </c>
      <c r="AD4" s="53" t="s">
        <v>63</v>
      </c>
      <c r="AE4" s="53" t="s">
        <v>63</v>
      </c>
      <c r="AF4" s="53" t="s">
        <v>63</v>
      </c>
      <c r="AG4" s="53" t="s">
        <v>63</v>
      </c>
      <c r="AH4" s="55" t="s">
        <v>83</v>
      </c>
      <c r="AI4" s="57" t="s">
        <v>63</v>
      </c>
      <c r="AJ4" s="53" t="s">
        <v>84</v>
      </c>
      <c r="AK4" s="53" t="s">
        <v>85</v>
      </c>
      <c r="AL4" s="53" t="s">
        <v>78</v>
      </c>
      <c r="AM4" s="53" t="s">
        <v>86</v>
      </c>
      <c r="AN4" s="56" t="s">
        <v>1109</v>
      </c>
      <c r="AO4" s="56" t="s">
        <v>1110</v>
      </c>
      <c r="AP4" s="56" t="s">
        <v>1103</v>
      </c>
      <c r="AQ4" s="56" t="s">
        <v>1103</v>
      </c>
      <c r="AR4" s="56" t="s">
        <v>1111</v>
      </c>
      <c r="AS4" s="56" t="s">
        <v>1112</v>
      </c>
      <c r="AT4" s="56" t="s">
        <v>1113</v>
      </c>
      <c r="AU4" s="56" t="s">
        <v>1114</v>
      </c>
      <c r="AV4" s="56" t="s">
        <v>1095</v>
      </c>
    </row>
    <row r="5" spans="1:48" ht="79.5" customHeight="1">
      <c r="A5" s="52" t="s">
        <v>87</v>
      </c>
      <c r="B5" s="53" t="s">
        <v>88</v>
      </c>
      <c r="C5" s="53" t="s">
        <v>89</v>
      </c>
      <c r="D5" s="40" t="s">
        <v>51</v>
      </c>
      <c r="E5" s="40" t="s">
        <v>51</v>
      </c>
      <c r="F5" s="53" t="s">
        <v>51</v>
      </c>
      <c r="G5" s="53" t="s">
        <v>90</v>
      </c>
      <c r="H5" s="53" t="s">
        <v>51</v>
      </c>
      <c r="I5" s="53" t="s">
        <v>91</v>
      </c>
      <c r="J5" s="40" t="s">
        <v>51</v>
      </c>
      <c r="K5" s="53" t="s">
        <v>92</v>
      </c>
      <c r="L5" s="53" t="s">
        <v>93</v>
      </c>
      <c r="M5" s="53" t="s">
        <v>94</v>
      </c>
      <c r="N5" s="53" t="s">
        <v>51</v>
      </c>
      <c r="O5" s="53" t="s">
        <v>95</v>
      </c>
      <c r="P5" s="53" t="s">
        <v>96</v>
      </c>
      <c r="Q5" s="53" t="s">
        <v>97</v>
      </c>
      <c r="R5" s="53" t="s">
        <v>97</v>
      </c>
      <c r="S5" s="53" t="s">
        <v>97</v>
      </c>
      <c r="T5" s="53" t="s">
        <v>51</v>
      </c>
      <c r="U5" s="40" t="s">
        <v>58</v>
      </c>
      <c r="V5" s="53" t="s">
        <v>98</v>
      </c>
      <c r="W5" s="53" t="s">
        <v>58</v>
      </c>
      <c r="X5" s="53" t="s">
        <v>58</v>
      </c>
      <c r="Y5" s="53" t="s">
        <v>58</v>
      </c>
      <c r="Z5" s="53" t="s">
        <v>58</v>
      </c>
      <c r="AA5" s="53" t="s">
        <v>58</v>
      </c>
      <c r="AB5" s="53" t="s">
        <v>58</v>
      </c>
      <c r="AC5" s="53" t="s">
        <v>58</v>
      </c>
      <c r="AD5" s="53" t="s">
        <v>58</v>
      </c>
      <c r="AE5" s="53" t="s">
        <v>58</v>
      </c>
      <c r="AF5" s="53" t="s">
        <v>58</v>
      </c>
      <c r="AG5" s="53" t="s">
        <v>58</v>
      </c>
      <c r="AH5" s="53" t="s">
        <v>58</v>
      </c>
      <c r="AI5" s="53" t="s">
        <v>58</v>
      </c>
      <c r="AJ5" s="53" t="s">
        <v>58</v>
      </c>
      <c r="AK5" s="53" t="s">
        <v>58</v>
      </c>
      <c r="AL5" s="53" t="s">
        <v>99</v>
      </c>
      <c r="AM5" s="53" t="s">
        <v>100</v>
      </c>
      <c r="AN5" s="56" t="s">
        <v>1103</v>
      </c>
      <c r="AO5" s="56" t="s">
        <v>1103</v>
      </c>
      <c r="AP5" s="56" t="s">
        <v>1103</v>
      </c>
      <c r="AQ5" s="56" t="s">
        <v>1103</v>
      </c>
      <c r="AR5" s="56" t="s">
        <v>1103</v>
      </c>
      <c r="AS5" s="56" t="s">
        <v>1103</v>
      </c>
      <c r="AT5" s="56" t="s">
        <v>1103</v>
      </c>
      <c r="AU5" s="56" t="s">
        <v>1103</v>
      </c>
      <c r="AV5" s="56" t="s">
        <v>1103</v>
      </c>
    </row>
    <row r="6" spans="1:48" ht="111.75" customHeight="1">
      <c r="A6" s="52" t="s">
        <v>101</v>
      </c>
      <c r="B6" s="53" t="s">
        <v>102</v>
      </c>
      <c r="C6" s="53" t="s">
        <v>103</v>
      </c>
      <c r="D6" s="40" t="s">
        <v>51</v>
      </c>
      <c r="E6" s="40" t="s">
        <v>51</v>
      </c>
      <c r="F6" s="53" t="s">
        <v>51</v>
      </c>
      <c r="G6" s="53" t="s">
        <v>104</v>
      </c>
      <c r="H6" s="53" t="s">
        <v>63</v>
      </c>
      <c r="I6" s="53" t="s">
        <v>105</v>
      </c>
      <c r="J6" s="40" t="s">
        <v>51</v>
      </c>
      <c r="K6" s="53" t="s">
        <v>106</v>
      </c>
      <c r="L6" s="53" t="s">
        <v>107</v>
      </c>
      <c r="M6" s="53" t="s">
        <v>108</v>
      </c>
      <c r="N6" s="40" t="s">
        <v>51</v>
      </c>
      <c r="O6" s="53" t="s">
        <v>109</v>
      </c>
      <c r="P6" s="40" t="s">
        <v>51</v>
      </c>
      <c r="Q6" s="40" t="s">
        <v>58</v>
      </c>
      <c r="R6" s="40" t="s">
        <v>58</v>
      </c>
      <c r="S6" s="40" t="s">
        <v>58</v>
      </c>
      <c r="T6" s="53" t="s">
        <v>110</v>
      </c>
      <c r="U6" s="58">
        <v>500000</v>
      </c>
      <c r="V6" s="53" t="s">
        <v>111</v>
      </c>
      <c r="W6" s="53" t="s">
        <v>112</v>
      </c>
      <c r="X6" s="53" t="s">
        <v>113</v>
      </c>
      <c r="Y6" s="53" t="s">
        <v>114</v>
      </c>
      <c r="Z6" s="53" t="s">
        <v>115</v>
      </c>
      <c r="AA6" s="53" t="s">
        <v>116</v>
      </c>
      <c r="AB6" s="53" t="s">
        <v>63</v>
      </c>
      <c r="AC6" s="40" t="s">
        <v>63</v>
      </c>
      <c r="AD6" s="53" t="s">
        <v>63</v>
      </c>
      <c r="AE6" s="53" t="s">
        <v>63</v>
      </c>
      <c r="AF6" s="53" t="s">
        <v>114</v>
      </c>
      <c r="AG6" s="53" t="s">
        <v>63</v>
      </c>
      <c r="AH6" s="53" t="s">
        <v>117</v>
      </c>
      <c r="AI6" s="40" t="s">
        <v>63</v>
      </c>
      <c r="AJ6" s="53" t="s">
        <v>118</v>
      </c>
      <c r="AK6" s="53" t="s">
        <v>58</v>
      </c>
      <c r="AL6" s="53" t="s">
        <v>119</v>
      </c>
      <c r="AM6" s="53" t="s">
        <v>120</v>
      </c>
      <c r="AN6" s="56" t="s">
        <v>1115</v>
      </c>
      <c r="AO6" s="56" t="s">
        <v>1116</v>
      </c>
      <c r="AP6" s="56" t="s">
        <v>1117</v>
      </c>
      <c r="AQ6" s="56" t="s">
        <v>1118</v>
      </c>
      <c r="AR6" s="56" t="s">
        <v>1119</v>
      </c>
      <c r="AS6" s="56" t="s">
        <v>1120</v>
      </c>
      <c r="AT6" s="56" t="s">
        <v>1121</v>
      </c>
      <c r="AU6" s="56" t="s">
        <v>1122</v>
      </c>
      <c r="AV6" s="56" t="s">
        <v>1123</v>
      </c>
    </row>
    <row r="7" spans="1:48" ht="180" customHeight="1">
      <c r="A7" s="52" t="s">
        <v>121</v>
      </c>
      <c r="B7" s="53" t="s">
        <v>122</v>
      </c>
      <c r="C7" s="53" t="s">
        <v>123</v>
      </c>
      <c r="D7" s="53" t="s">
        <v>124</v>
      </c>
      <c r="E7" s="53" t="s">
        <v>51</v>
      </c>
      <c r="F7" s="53" t="s">
        <v>125</v>
      </c>
      <c r="G7" s="53" t="s">
        <v>126</v>
      </c>
      <c r="H7" s="53" t="s">
        <v>127</v>
      </c>
      <c r="I7" s="53" t="s">
        <v>128</v>
      </c>
      <c r="J7" s="53" t="s">
        <v>129</v>
      </c>
      <c r="K7" s="53" t="s">
        <v>130</v>
      </c>
      <c r="L7" s="54" t="s">
        <v>131</v>
      </c>
      <c r="M7" s="53" t="s">
        <v>132</v>
      </c>
      <c r="N7" s="53" t="s">
        <v>133</v>
      </c>
      <c r="O7" s="53" t="s">
        <v>133</v>
      </c>
      <c r="P7" s="53" t="s">
        <v>134</v>
      </c>
      <c r="Q7" s="53" t="s">
        <v>134</v>
      </c>
      <c r="R7" s="40" t="s">
        <v>51</v>
      </c>
      <c r="S7" s="40" t="s">
        <v>51</v>
      </c>
      <c r="T7" s="59" t="str">
        <f>HYPERLINK("http://www.leginfo.ca.gov/calaw.html"," Cal. Gov. Code §12586(e)(1) ")</f>
        <v> Cal. Gov. Code §12586(e)(1) </v>
      </c>
      <c r="U7" s="40" t="s">
        <v>135</v>
      </c>
      <c r="V7" s="53" t="s">
        <v>136</v>
      </c>
      <c r="W7" s="53" t="s">
        <v>137</v>
      </c>
      <c r="X7" s="53" t="s">
        <v>63</v>
      </c>
      <c r="Y7" s="53" t="s">
        <v>137</v>
      </c>
      <c r="Z7" s="53" t="s">
        <v>137</v>
      </c>
      <c r="AA7" s="53" t="s">
        <v>138</v>
      </c>
      <c r="AB7" s="53" t="s">
        <v>63</v>
      </c>
      <c r="AC7" s="40" t="s">
        <v>63</v>
      </c>
      <c r="AD7" s="53" t="s">
        <v>63</v>
      </c>
      <c r="AE7" s="53" t="s">
        <v>63</v>
      </c>
      <c r="AF7" s="53" t="s">
        <v>63</v>
      </c>
      <c r="AG7" s="53" t="s">
        <v>63</v>
      </c>
      <c r="AH7" s="57" t="s">
        <v>63</v>
      </c>
      <c r="AI7" s="57" t="s">
        <v>63</v>
      </c>
      <c r="AJ7" s="57" t="s">
        <v>63</v>
      </c>
      <c r="AK7" s="53" t="s">
        <v>139</v>
      </c>
      <c r="AL7" s="60" t="s">
        <v>140</v>
      </c>
      <c r="AM7" s="53" t="s">
        <v>141</v>
      </c>
      <c r="AN7" s="56" t="s">
        <v>1124</v>
      </c>
      <c r="AO7" s="56" t="s">
        <v>1125</v>
      </c>
      <c r="AP7" s="56" t="s">
        <v>1126</v>
      </c>
      <c r="AQ7" s="56" t="s">
        <v>1127</v>
      </c>
      <c r="AR7" s="56" t="s">
        <v>1128</v>
      </c>
      <c r="AS7" s="56" t="s">
        <v>1124</v>
      </c>
      <c r="AT7" s="56" t="s">
        <v>1124</v>
      </c>
      <c r="AU7" s="56" t="s">
        <v>1129</v>
      </c>
      <c r="AV7" s="56" t="s">
        <v>1130</v>
      </c>
    </row>
    <row r="8" spans="1:48" ht="111.75" customHeight="1">
      <c r="A8" s="52" t="s">
        <v>142</v>
      </c>
      <c r="B8" s="53" t="s">
        <v>143</v>
      </c>
      <c r="C8" s="53" t="s">
        <v>144</v>
      </c>
      <c r="D8" s="40" t="s">
        <v>51</v>
      </c>
      <c r="E8" s="40" t="s">
        <v>51</v>
      </c>
      <c r="F8" s="53" t="s">
        <v>51</v>
      </c>
      <c r="G8" s="53" t="s">
        <v>145</v>
      </c>
      <c r="H8" s="40" t="s">
        <v>51</v>
      </c>
      <c r="I8" s="61" t="s">
        <v>146</v>
      </c>
      <c r="J8" s="40" t="s">
        <v>51</v>
      </c>
      <c r="K8" s="53" t="s">
        <v>147</v>
      </c>
      <c r="L8" s="53" t="s">
        <v>148</v>
      </c>
      <c r="M8" s="53" t="s">
        <v>149</v>
      </c>
      <c r="N8" s="40" t="s">
        <v>58</v>
      </c>
      <c r="O8" s="53" t="s">
        <v>58</v>
      </c>
      <c r="P8" s="53" t="s">
        <v>150</v>
      </c>
      <c r="Q8" s="53" t="s">
        <v>151</v>
      </c>
      <c r="R8" s="40" t="s">
        <v>51</v>
      </c>
      <c r="S8" s="40" t="s">
        <v>51</v>
      </c>
      <c r="T8" s="53" t="s">
        <v>51</v>
      </c>
      <c r="U8" s="40" t="s">
        <v>58</v>
      </c>
      <c r="V8" s="53" t="s">
        <v>152</v>
      </c>
      <c r="W8" s="53" t="s">
        <v>153</v>
      </c>
      <c r="X8" s="53" t="s">
        <v>154</v>
      </c>
      <c r="Y8" s="53" t="s">
        <v>63</v>
      </c>
      <c r="Z8" s="53" t="s">
        <v>63</v>
      </c>
      <c r="AA8" s="40" t="s">
        <v>63</v>
      </c>
      <c r="AB8" s="53" t="s">
        <v>63</v>
      </c>
      <c r="AC8" s="40" t="s">
        <v>63</v>
      </c>
      <c r="AD8" s="53" t="s">
        <v>63</v>
      </c>
      <c r="AE8" s="53" t="s">
        <v>63</v>
      </c>
      <c r="AF8" s="53" t="s">
        <v>63</v>
      </c>
      <c r="AG8" s="53" t="s">
        <v>63</v>
      </c>
      <c r="AH8" s="57" t="s">
        <v>155</v>
      </c>
      <c r="AI8" s="57" t="s">
        <v>63</v>
      </c>
      <c r="AJ8" s="53" t="s">
        <v>156</v>
      </c>
      <c r="AK8" s="53" t="s">
        <v>157</v>
      </c>
      <c r="AL8" s="53" t="s">
        <v>148</v>
      </c>
      <c r="AM8" s="53" t="s">
        <v>158</v>
      </c>
      <c r="AN8" s="56" t="s">
        <v>1131</v>
      </c>
      <c r="AO8" s="56" t="s">
        <v>1132</v>
      </c>
      <c r="AP8" s="56" t="s">
        <v>1133</v>
      </c>
      <c r="AQ8" s="56" t="s">
        <v>1134</v>
      </c>
      <c r="AR8" s="56" t="s">
        <v>1135</v>
      </c>
      <c r="AS8" s="56" t="s">
        <v>1136</v>
      </c>
      <c r="AT8" s="56" t="s">
        <v>1137</v>
      </c>
      <c r="AU8" s="56" t="s">
        <v>1138</v>
      </c>
      <c r="AV8" s="56" t="s">
        <v>1139</v>
      </c>
    </row>
    <row r="9" spans="1:48" ht="192" customHeight="1">
      <c r="A9" s="52" t="s">
        <v>159</v>
      </c>
      <c r="B9" s="53" t="s">
        <v>160</v>
      </c>
      <c r="C9" s="53" t="s">
        <v>161</v>
      </c>
      <c r="D9" s="40" t="s">
        <v>51</v>
      </c>
      <c r="E9" s="40" t="s">
        <v>51</v>
      </c>
      <c r="F9" s="53" t="s">
        <v>51</v>
      </c>
      <c r="G9" s="53" t="s">
        <v>162</v>
      </c>
      <c r="H9" s="40" t="s">
        <v>51</v>
      </c>
      <c r="I9" s="62" t="s">
        <v>163</v>
      </c>
      <c r="J9" s="40" t="s">
        <v>51</v>
      </c>
      <c r="K9" s="62" t="s">
        <v>164</v>
      </c>
      <c r="L9" s="53" t="s">
        <v>165</v>
      </c>
      <c r="M9" s="53" t="s">
        <v>166</v>
      </c>
      <c r="N9" s="53" t="s">
        <v>51</v>
      </c>
      <c r="O9" s="53" t="s">
        <v>167</v>
      </c>
      <c r="P9" s="53" t="s">
        <v>168</v>
      </c>
      <c r="Q9" s="53" t="s">
        <v>168</v>
      </c>
      <c r="R9" s="53" t="s">
        <v>169</v>
      </c>
      <c r="S9" s="53" t="s">
        <v>170</v>
      </c>
      <c r="T9" s="55" t="s">
        <v>171</v>
      </c>
      <c r="U9" s="58">
        <v>500000</v>
      </c>
      <c r="V9" s="53" t="s">
        <v>172</v>
      </c>
      <c r="W9" s="53" t="s">
        <v>173</v>
      </c>
      <c r="X9" s="53" t="s">
        <v>174</v>
      </c>
      <c r="Y9" s="53" t="s">
        <v>175</v>
      </c>
      <c r="Z9" s="53" t="s">
        <v>176</v>
      </c>
      <c r="AA9" s="53" t="s">
        <v>177</v>
      </c>
      <c r="AB9" s="53" t="s">
        <v>63</v>
      </c>
      <c r="AC9" s="40" t="s">
        <v>63</v>
      </c>
      <c r="AD9" s="53" t="s">
        <v>63</v>
      </c>
      <c r="AE9" s="53" t="s">
        <v>63</v>
      </c>
      <c r="AF9" s="53" t="s">
        <v>175</v>
      </c>
      <c r="AG9" s="53" t="s">
        <v>63</v>
      </c>
      <c r="AH9" s="57" t="s">
        <v>178</v>
      </c>
      <c r="AI9" s="57" t="s">
        <v>63</v>
      </c>
      <c r="AJ9" s="57" t="s">
        <v>63</v>
      </c>
      <c r="AK9" s="53" t="s">
        <v>58</v>
      </c>
      <c r="AL9" s="53" t="s">
        <v>179</v>
      </c>
      <c r="AM9" s="53" t="s">
        <v>180</v>
      </c>
      <c r="AN9" s="56" t="s">
        <v>1140</v>
      </c>
      <c r="AO9" s="56" t="s">
        <v>1141</v>
      </c>
      <c r="AP9" s="56" t="s">
        <v>1142</v>
      </c>
      <c r="AQ9" s="56" t="s">
        <v>1143</v>
      </c>
      <c r="AR9" s="56" t="s">
        <v>1144</v>
      </c>
      <c r="AS9" s="56" t="s">
        <v>1140</v>
      </c>
      <c r="AT9" s="56" t="s">
        <v>1145</v>
      </c>
      <c r="AU9" s="56" t="s">
        <v>1138</v>
      </c>
      <c r="AV9" s="56" t="s">
        <v>1146</v>
      </c>
    </row>
    <row r="10" spans="1:48" ht="315" customHeight="1">
      <c r="A10" s="52" t="s">
        <v>181</v>
      </c>
      <c r="B10" s="53" t="s">
        <v>51</v>
      </c>
      <c r="C10" s="40" t="s">
        <v>58</v>
      </c>
      <c r="D10" s="40" t="s">
        <v>51</v>
      </c>
      <c r="E10" s="40" t="s">
        <v>51</v>
      </c>
      <c r="F10" s="40" t="s">
        <v>51</v>
      </c>
      <c r="G10" s="53" t="s">
        <v>182</v>
      </c>
      <c r="H10" s="53" t="s">
        <v>51</v>
      </c>
      <c r="I10" s="53" t="s">
        <v>183</v>
      </c>
      <c r="J10" s="40" t="s">
        <v>51</v>
      </c>
      <c r="K10" s="53" t="s">
        <v>184</v>
      </c>
      <c r="L10" s="54" t="s">
        <v>185</v>
      </c>
      <c r="M10" s="53" t="s">
        <v>186</v>
      </c>
      <c r="N10" s="40" t="s">
        <v>58</v>
      </c>
      <c r="O10" s="53" t="s">
        <v>58</v>
      </c>
      <c r="P10" s="53" t="s">
        <v>187</v>
      </c>
      <c r="Q10" s="53" t="s">
        <v>188</v>
      </c>
      <c r="R10" s="40" t="s">
        <v>51</v>
      </c>
      <c r="S10" s="40" t="s">
        <v>51</v>
      </c>
      <c r="T10" s="53" t="s">
        <v>51</v>
      </c>
      <c r="U10" s="40" t="s">
        <v>58</v>
      </c>
      <c r="V10" s="53" t="s">
        <v>189</v>
      </c>
      <c r="W10" s="53" t="s">
        <v>58</v>
      </c>
      <c r="X10" s="53" t="s">
        <v>58</v>
      </c>
      <c r="Y10" s="53" t="s">
        <v>58</v>
      </c>
      <c r="Z10" s="53" t="s">
        <v>58</v>
      </c>
      <c r="AA10" s="53" t="s">
        <v>58</v>
      </c>
      <c r="AB10" s="53" t="s">
        <v>58</v>
      </c>
      <c r="AC10" s="53" t="s">
        <v>58</v>
      </c>
      <c r="AD10" s="53" t="s">
        <v>58</v>
      </c>
      <c r="AE10" s="53" t="s">
        <v>58</v>
      </c>
      <c r="AF10" s="53" t="s">
        <v>58</v>
      </c>
      <c r="AG10" s="53" t="s">
        <v>58</v>
      </c>
      <c r="AH10" s="53" t="s">
        <v>58</v>
      </c>
      <c r="AI10" s="53" t="s">
        <v>58</v>
      </c>
      <c r="AJ10" s="53" t="s">
        <v>58</v>
      </c>
      <c r="AK10" s="53" t="s">
        <v>58</v>
      </c>
      <c r="AL10" s="53" t="s">
        <v>186</v>
      </c>
      <c r="AM10" s="53" t="s">
        <v>190</v>
      </c>
      <c r="AN10" s="56" t="s">
        <v>1147</v>
      </c>
      <c r="AO10" s="56" t="s">
        <v>1103</v>
      </c>
      <c r="AP10" s="56" t="s">
        <v>1103</v>
      </c>
      <c r="AQ10" s="56" t="s">
        <v>1103</v>
      </c>
      <c r="AR10" s="56" t="s">
        <v>1148</v>
      </c>
      <c r="AS10" s="56" t="s">
        <v>1149</v>
      </c>
      <c r="AT10" s="56" t="s">
        <v>1103</v>
      </c>
      <c r="AU10" s="56" t="s">
        <v>1150</v>
      </c>
      <c r="AV10" s="56" t="s">
        <v>1103</v>
      </c>
    </row>
    <row r="11" spans="1:48" ht="175.5" customHeight="1">
      <c r="A11" s="52" t="s">
        <v>191</v>
      </c>
      <c r="B11" s="53" t="s">
        <v>192</v>
      </c>
      <c r="C11" s="53" t="s">
        <v>193</v>
      </c>
      <c r="D11" s="53" t="s">
        <v>51</v>
      </c>
      <c r="E11" s="53" t="s">
        <v>194</v>
      </c>
      <c r="F11" s="53" t="s">
        <v>51</v>
      </c>
      <c r="G11" s="53" t="s">
        <v>195</v>
      </c>
      <c r="H11" s="53" t="s">
        <v>51</v>
      </c>
      <c r="I11" s="53" t="s">
        <v>196</v>
      </c>
      <c r="J11" s="53" t="s">
        <v>197</v>
      </c>
      <c r="K11" s="53" t="s">
        <v>198</v>
      </c>
      <c r="L11" s="53" t="s">
        <v>199</v>
      </c>
      <c r="M11" s="53" t="s">
        <v>200</v>
      </c>
      <c r="N11" s="53" t="s">
        <v>58</v>
      </c>
      <c r="O11" s="53" t="s">
        <v>58</v>
      </c>
      <c r="P11" s="60" t="s">
        <v>201</v>
      </c>
      <c r="Q11" s="60" t="s">
        <v>202</v>
      </c>
      <c r="R11" s="40" t="s">
        <v>51</v>
      </c>
      <c r="S11" s="40" t="s">
        <v>51</v>
      </c>
      <c r="T11" s="53" t="s">
        <v>51</v>
      </c>
      <c r="U11" s="40" t="s">
        <v>58</v>
      </c>
      <c r="V11" s="53" t="s">
        <v>203</v>
      </c>
      <c r="W11" s="53" t="s">
        <v>204</v>
      </c>
      <c r="X11" s="53" t="s">
        <v>63</v>
      </c>
      <c r="Y11" s="53" t="s">
        <v>63</v>
      </c>
      <c r="Z11" s="53" t="s">
        <v>63</v>
      </c>
      <c r="AA11" s="53" t="s">
        <v>63</v>
      </c>
      <c r="AB11" s="53" t="s">
        <v>63</v>
      </c>
      <c r="AC11" s="53" t="s">
        <v>63</v>
      </c>
      <c r="AD11" s="53" t="s">
        <v>63</v>
      </c>
      <c r="AE11" s="53" t="s">
        <v>63</v>
      </c>
      <c r="AF11" s="53" t="s">
        <v>63</v>
      </c>
      <c r="AG11" s="53" t="s">
        <v>63</v>
      </c>
      <c r="AH11" s="55" t="s">
        <v>205</v>
      </c>
      <c r="AI11" s="55" t="s">
        <v>206</v>
      </c>
      <c r="AJ11" s="53" t="s">
        <v>63</v>
      </c>
      <c r="AK11" s="55" t="s">
        <v>207</v>
      </c>
      <c r="AL11" s="53" t="s">
        <v>199</v>
      </c>
      <c r="AM11" s="54" t="s">
        <v>208</v>
      </c>
      <c r="AN11" s="56" t="s">
        <v>1151</v>
      </c>
      <c r="AO11" s="63" t="s">
        <v>1103</v>
      </c>
      <c r="AP11" s="56" t="s">
        <v>1103</v>
      </c>
      <c r="AQ11" s="56" t="s">
        <v>1103</v>
      </c>
      <c r="AR11" s="56" t="s">
        <v>1152</v>
      </c>
      <c r="AS11" s="56" t="s">
        <v>1153</v>
      </c>
      <c r="AT11" s="56" t="s">
        <v>1154</v>
      </c>
      <c r="AU11" s="56" t="s">
        <v>1155</v>
      </c>
      <c r="AV11" s="56" t="s">
        <v>1103</v>
      </c>
    </row>
    <row r="12" spans="1:48" ht="223.5" customHeight="1">
      <c r="A12" s="52" t="s">
        <v>209</v>
      </c>
      <c r="B12" s="53" t="s">
        <v>210</v>
      </c>
      <c r="C12" s="53" t="s">
        <v>211</v>
      </c>
      <c r="D12" s="40" t="s">
        <v>51</v>
      </c>
      <c r="E12" s="40" t="s">
        <v>51</v>
      </c>
      <c r="F12" s="53" t="s">
        <v>51</v>
      </c>
      <c r="G12" s="53" t="s">
        <v>212</v>
      </c>
      <c r="H12" s="40" t="s">
        <v>51</v>
      </c>
      <c r="I12" s="53" t="s">
        <v>213</v>
      </c>
      <c r="J12" s="40" t="s">
        <v>51</v>
      </c>
      <c r="K12" s="53" t="s">
        <v>214</v>
      </c>
      <c r="L12" s="55" t="s">
        <v>215</v>
      </c>
      <c r="M12" s="53" t="s">
        <v>216</v>
      </c>
      <c r="N12" s="40" t="s">
        <v>51</v>
      </c>
      <c r="O12" s="40" t="s">
        <v>217</v>
      </c>
      <c r="P12" s="53" t="s">
        <v>218</v>
      </c>
      <c r="Q12" s="40" t="s">
        <v>51</v>
      </c>
      <c r="R12" s="53" t="s">
        <v>218</v>
      </c>
      <c r="S12" s="53" t="s">
        <v>218</v>
      </c>
      <c r="T12" s="53" t="s">
        <v>219</v>
      </c>
      <c r="U12" s="53" t="s">
        <v>220</v>
      </c>
      <c r="V12" s="53" t="s">
        <v>221</v>
      </c>
      <c r="W12" s="53" t="s">
        <v>222</v>
      </c>
      <c r="X12" s="53" t="s">
        <v>223</v>
      </c>
      <c r="Y12" s="53" t="s">
        <v>222</v>
      </c>
      <c r="Z12" s="53" t="s">
        <v>222</v>
      </c>
      <c r="AA12" s="40" t="s">
        <v>63</v>
      </c>
      <c r="AB12" s="53" t="s">
        <v>224</v>
      </c>
      <c r="AC12" s="55" t="s">
        <v>225</v>
      </c>
      <c r="AD12" s="40" t="s">
        <v>63</v>
      </c>
      <c r="AE12" s="40" t="s">
        <v>63</v>
      </c>
      <c r="AF12" s="40" t="s">
        <v>63</v>
      </c>
      <c r="AG12" s="40" t="s">
        <v>63</v>
      </c>
      <c r="AH12" s="55" t="s">
        <v>226</v>
      </c>
      <c r="AI12" s="53" t="s">
        <v>227</v>
      </c>
      <c r="AJ12" s="53" t="s">
        <v>222</v>
      </c>
      <c r="AK12" s="53" t="s">
        <v>228</v>
      </c>
      <c r="AL12" s="55" t="s">
        <v>215</v>
      </c>
      <c r="AM12" s="53" t="s">
        <v>51</v>
      </c>
      <c r="AN12" s="56" t="s">
        <v>1156</v>
      </c>
      <c r="AO12" s="56" t="s">
        <v>1157</v>
      </c>
      <c r="AP12" s="56" t="s">
        <v>1158</v>
      </c>
      <c r="AQ12" s="56" t="s">
        <v>1159</v>
      </c>
      <c r="AR12" s="56" t="s">
        <v>1160</v>
      </c>
      <c r="AS12" s="56" t="s">
        <v>1161</v>
      </c>
      <c r="AT12" s="56" t="s">
        <v>1162</v>
      </c>
      <c r="AU12" s="56" t="s">
        <v>1163</v>
      </c>
      <c r="AV12" s="56" t="s">
        <v>1164</v>
      </c>
    </row>
    <row r="13" spans="1:48" ht="225" customHeight="1">
      <c r="A13" s="52" t="s">
        <v>229</v>
      </c>
      <c r="B13" s="53" t="s">
        <v>230</v>
      </c>
      <c r="C13" s="53" t="s">
        <v>231</v>
      </c>
      <c r="D13" s="60" t="s">
        <v>232</v>
      </c>
      <c r="E13" s="53" t="s">
        <v>51</v>
      </c>
      <c r="F13" s="53" t="s">
        <v>233</v>
      </c>
      <c r="G13" s="53" t="s">
        <v>234</v>
      </c>
      <c r="H13" s="53" t="s">
        <v>235</v>
      </c>
      <c r="I13" s="53" t="s">
        <v>236</v>
      </c>
      <c r="J13" s="53" t="s">
        <v>237</v>
      </c>
      <c r="K13" s="53" t="s">
        <v>238</v>
      </c>
      <c r="L13" s="53" t="s">
        <v>239</v>
      </c>
      <c r="M13" s="53" t="s">
        <v>240</v>
      </c>
      <c r="N13" s="40" t="s">
        <v>51</v>
      </c>
      <c r="O13" s="53" t="s">
        <v>241</v>
      </c>
      <c r="P13" s="53" t="s">
        <v>242</v>
      </c>
      <c r="Q13" s="53" t="s">
        <v>242</v>
      </c>
      <c r="R13" s="53" t="s">
        <v>243</v>
      </c>
      <c r="S13" s="53" t="s">
        <v>243</v>
      </c>
      <c r="T13" s="59" t="str">
        <f>HYPERLINK("http://statutes.laws.com/georgia/title-43/chapter-17/43-17-5"," Ga. Code Ann. § 43-17-5(b)(4)")</f>
        <v> Ga. Code Ann. § 43-17-5(b)(4)</v>
      </c>
      <c r="U13" s="53" t="s">
        <v>244</v>
      </c>
      <c r="V13" s="53" t="s">
        <v>245</v>
      </c>
      <c r="W13" s="53" t="s">
        <v>246</v>
      </c>
      <c r="X13" s="53" t="s">
        <v>247</v>
      </c>
      <c r="Y13" s="53" t="s">
        <v>248</v>
      </c>
      <c r="Z13" s="53" t="s">
        <v>249</v>
      </c>
      <c r="AA13" s="40" t="s">
        <v>63</v>
      </c>
      <c r="AB13" s="53" t="s">
        <v>63</v>
      </c>
      <c r="AC13" s="40" t="s">
        <v>63</v>
      </c>
      <c r="AD13" s="53" t="s">
        <v>63</v>
      </c>
      <c r="AE13" s="53" t="s">
        <v>63</v>
      </c>
      <c r="AF13" s="53" t="s">
        <v>248</v>
      </c>
      <c r="AG13" s="53" t="s">
        <v>63</v>
      </c>
      <c r="AH13" s="55" t="s">
        <v>250</v>
      </c>
      <c r="AI13" s="53" t="s">
        <v>251</v>
      </c>
      <c r="AJ13" s="53" t="s">
        <v>252</v>
      </c>
      <c r="AK13" s="53" t="s">
        <v>253</v>
      </c>
      <c r="AL13" s="60" t="s">
        <v>254</v>
      </c>
      <c r="AM13" s="53" t="s">
        <v>255</v>
      </c>
      <c r="AN13" s="56" t="s">
        <v>1165</v>
      </c>
      <c r="AO13" s="56" t="s">
        <v>1166</v>
      </c>
      <c r="AP13" s="56" t="s">
        <v>1167</v>
      </c>
      <c r="AQ13" s="56" t="s">
        <v>1168</v>
      </c>
      <c r="AR13" s="56" t="s">
        <v>1169</v>
      </c>
      <c r="AS13" s="56" t="s">
        <v>1165</v>
      </c>
      <c r="AT13" s="56" t="s">
        <v>1170</v>
      </c>
      <c r="AU13" s="56" t="s">
        <v>1138</v>
      </c>
      <c r="AV13" s="56" t="s">
        <v>1171</v>
      </c>
    </row>
    <row r="14" spans="1:48" ht="127.5" customHeight="1">
      <c r="A14" s="52" t="s">
        <v>256</v>
      </c>
      <c r="B14" s="53" t="s">
        <v>257</v>
      </c>
      <c r="C14" s="53" t="s">
        <v>258</v>
      </c>
      <c r="D14" s="53" t="s">
        <v>259</v>
      </c>
      <c r="E14" s="53" t="s">
        <v>51</v>
      </c>
      <c r="F14" s="53" t="s">
        <v>260</v>
      </c>
      <c r="G14" s="53" t="s">
        <v>261</v>
      </c>
      <c r="H14" s="53" t="s">
        <v>51</v>
      </c>
      <c r="I14" s="53" t="s">
        <v>262</v>
      </c>
      <c r="J14" s="53" t="s">
        <v>263</v>
      </c>
      <c r="K14" s="53" t="s">
        <v>264</v>
      </c>
      <c r="L14" s="53" t="s">
        <v>265</v>
      </c>
      <c r="M14" s="53" t="s">
        <v>266</v>
      </c>
      <c r="N14" s="53" t="s">
        <v>51</v>
      </c>
      <c r="O14" s="53" t="s">
        <v>267</v>
      </c>
      <c r="P14" s="53" t="s">
        <v>268</v>
      </c>
      <c r="Q14" s="53" t="s">
        <v>269</v>
      </c>
      <c r="R14" s="53" t="s">
        <v>270</v>
      </c>
      <c r="S14" s="53" t="s">
        <v>271</v>
      </c>
      <c r="T14" s="64" t="str">
        <f>HYPERLINK("http://www.capitol.hawaii.gov/hrscurrent/Vol10_Ch0436-0474/HRS0467B/HRS_0467B-0006_0005.htm"," Haw. Rev. Stat. § 467B-6.5(b) ")</f>
        <v> Haw. Rev. Stat. § 467B-6.5(b) </v>
      </c>
      <c r="U14" s="58">
        <v>500000</v>
      </c>
      <c r="V14" s="53" t="s">
        <v>272</v>
      </c>
      <c r="W14" s="53" t="s">
        <v>273</v>
      </c>
      <c r="X14" s="53" t="s">
        <v>274</v>
      </c>
      <c r="Y14" s="53" t="s">
        <v>275</v>
      </c>
      <c r="Z14" s="53" t="s">
        <v>276</v>
      </c>
      <c r="AA14" s="53" t="s">
        <v>277</v>
      </c>
      <c r="AB14" s="53" t="s">
        <v>63</v>
      </c>
      <c r="AC14" s="40" t="s">
        <v>63</v>
      </c>
      <c r="AD14" s="53" t="s">
        <v>63</v>
      </c>
      <c r="AE14" s="53" t="s">
        <v>63</v>
      </c>
      <c r="AF14" s="53" t="s">
        <v>279</v>
      </c>
      <c r="AG14" s="53" t="s">
        <v>280</v>
      </c>
      <c r="AH14" s="57" t="s">
        <v>281</v>
      </c>
      <c r="AI14" s="57" t="s">
        <v>63</v>
      </c>
      <c r="AJ14" s="57" t="s">
        <v>282</v>
      </c>
      <c r="AK14" s="53" t="s">
        <v>58</v>
      </c>
      <c r="AL14" s="53" t="s">
        <v>265</v>
      </c>
      <c r="AM14" s="53" t="s">
        <v>283</v>
      </c>
      <c r="AN14" s="56" t="s">
        <v>1172</v>
      </c>
      <c r="AO14" s="56" t="s">
        <v>1172</v>
      </c>
      <c r="AP14" s="56" t="s">
        <v>1173</v>
      </c>
      <c r="AQ14" s="56" t="s">
        <v>1174</v>
      </c>
      <c r="AR14" s="56" t="s">
        <v>1175</v>
      </c>
      <c r="AS14" s="56" t="s">
        <v>1176</v>
      </c>
      <c r="AT14" s="56" t="s">
        <v>1177</v>
      </c>
      <c r="AU14" s="56" t="s">
        <v>1138</v>
      </c>
      <c r="AV14" s="56" t="s">
        <v>1178</v>
      </c>
    </row>
    <row r="15" spans="1:48" ht="48" customHeight="1">
      <c r="A15" s="52" t="s">
        <v>284</v>
      </c>
      <c r="B15" s="53" t="s">
        <v>285</v>
      </c>
      <c r="C15" s="40" t="s">
        <v>58</v>
      </c>
      <c r="D15" s="53" t="s">
        <v>51</v>
      </c>
      <c r="E15" s="53" t="s">
        <v>51</v>
      </c>
      <c r="F15" s="40" t="s">
        <v>51</v>
      </c>
      <c r="G15" s="53" t="s">
        <v>286</v>
      </c>
      <c r="H15" s="53" t="s">
        <v>51</v>
      </c>
      <c r="I15" s="53" t="s">
        <v>287</v>
      </c>
      <c r="J15" s="54" t="s">
        <v>51</v>
      </c>
      <c r="K15" s="53" t="s">
        <v>288</v>
      </c>
      <c r="L15" s="60" t="s">
        <v>289</v>
      </c>
      <c r="M15" s="61" t="s">
        <v>289</v>
      </c>
      <c r="N15" s="53" t="s">
        <v>51</v>
      </c>
      <c r="O15" s="53" t="s">
        <v>51</v>
      </c>
      <c r="P15" s="53" t="s">
        <v>290</v>
      </c>
      <c r="Q15" s="53" t="s">
        <v>291</v>
      </c>
      <c r="R15" s="40" t="s">
        <v>51</v>
      </c>
      <c r="S15" s="40" t="s">
        <v>51</v>
      </c>
      <c r="T15" s="53" t="s">
        <v>51</v>
      </c>
      <c r="U15" s="40" t="s">
        <v>58</v>
      </c>
      <c r="V15" s="53" t="s">
        <v>189</v>
      </c>
      <c r="W15" s="53" t="s">
        <v>58</v>
      </c>
      <c r="X15" s="53" t="s">
        <v>58</v>
      </c>
      <c r="Y15" s="53" t="s">
        <v>58</v>
      </c>
      <c r="Z15" s="53" t="s">
        <v>58</v>
      </c>
      <c r="AA15" s="53" t="s">
        <v>58</v>
      </c>
      <c r="AB15" s="53" t="s">
        <v>58</v>
      </c>
      <c r="AC15" s="53" t="s">
        <v>58</v>
      </c>
      <c r="AD15" s="53" t="s">
        <v>58</v>
      </c>
      <c r="AE15" s="53" t="s">
        <v>58</v>
      </c>
      <c r="AF15" s="53" t="s">
        <v>58</v>
      </c>
      <c r="AG15" s="53" t="s">
        <v>58</v>
      </c>
      <c r="AH15" s="53" t="s">
        <v>58</v>
      </c>
      <c r="AI15" s="53" t="s">
        <v>58</v>
      </c>
      <c r="AJ15" s="53" t="s">
        <v>58</v>
      </c>
      <c r="AK15" s="53" t="s">
        <v>58</v>
      </c>
      <c r="AL15" s="60" t="s">
        <v>289</v>
      </c>
      <c r="AM15" s="53" t="s">
        <v>51</v>
      </c>
      <c r="AN15" s="56" t="s">
        <v>1179</v>
      </c>
      <c r="AO15" s="56" t="s">
        <v>1103</v>
      </c>
      <c r="AP15" s="56" t="s">
        <v>1103</v>
      </c>
      <c r="AQ15" s="56" t="s">
        <v>1103</v>
      </c>
      <c r="AR15" s="56" t="s">
        <v>1103</v>
      </c>
      <c r="AS15" s="56" t="s">
        <v>1103</v>
      </c>
      <c r="AT15" s="56" t="s">
        <v>1103</v>
      </c>
      <c r="AU15" s="56" t="s">
        <v>1103</v>
      </c>
      <c r="AV15" s="56" t="s">
        <v>1103</v>
      </c>
    </row>
    <row r="16" spans="1:48" ht="345" customHeight="1">
      <c r="A16" s="52" t="s">
        <v>292</v>
      </c>
      <c r="B16" s="53" t="s">
        <v>293</v>
      </c>
      <c r="C16" s="53" t="s">
        <v>294</v>
      </c>
      <c r="D16" s="53" t="s">
        <v>51</v>
      </c>
      <c r="E16" s="53" t="s">
        <v>51</v>
      </c>
      <c r="F16" s="53" t="s">
        <v>51</v>
      </c>
      <c r="G16" s="53" t="s">
        <v>295</v>
      </c>
      <c r="H16" s="53" t="s">
        <v>51</v>
      </c>
      <c r="I16" s="53" t="s">
        <v>296</v>
      </c>
      <c r="J16" s="53" t="s">
        <v>51</v>
      </c>
      <c r="K16" s="53" t="s">
        <v>297</v>
      </c>
      <c r="L16" s="53" t="s">
        <v>298</v>
      </c>
      <c r="M16" s="53" t="s">
        <v>299</v>
      </c>
      <c r="N16" s="53" t="s">
        <v>51</v>
      </c>
      <c r="O16" s="53" t="s">
        <v>300</v>
      </c>
      <c r="P16" s="53" t="s">
        <v>301</v>
      </c>
      <c r="Q16" s="60" t="s">
        <v>302</v>
      </c>
      <c r="R16" s="60" t="s">
        <v>302</v>
      </c>
      <c r="S16" s="40" t="s">
        <v>51</v>
      </c>
      <c r="T16" s="64" t="str">
        <f>HYPERLINK("http://www.ilga.gov/legislation/ilcs/ilcs3.asp?ActID=1369&amp;ChapterID=24"," 225 Ill. Comp. Stat. § 460/4 ")</f>
        <v> 225 Ill. Comp. Stat. § 460/4 </v>
      </c>
      <c r="U16" s="58">
        <v>300000</v>
      </c>
      <c r="V16" s="53" t="s">
        <v>303</v>
      </c>
      <c r="W16" s="53" t="s">
        <v>304</v>
      </c>
      <c r="X16" s="53" t="s">
        <v>305</v>
      </c>
      <c r="Y16" s="53" t="s">
        <v>306</v>
      </c>
      <c r="Z16" s="53" t="s">
        <v>63</v>
      </c>
      <c r="AA16" s="40" t="s">
        <v>63</v>
      </c>
      <c r="AB16" s="53" t="s">
        <v>307</v>
      </c>
      <c r="AC16" s="40" t="s">
        <v>63</v>
      </c>
      <c r="AD16" s="53" t="s">
        <v>63</v>
      </c>
      <c r="AE16" s="53" t="s">
        <v>63</v>
      </c>
      <c r="AF16" s="53" t="s">
        <v>308</v>
      </c>
      <c r="AG16" s="53" t="s">
        <v>309</v>
      </c>
      <c r="AH16" s="55" t="s">
        <v>310</v>
      </c>
      <c r="AI16" s="53" t="s">
        <v>311</v>
      </c>
      <c r="AJ16" s="53" t="s">
        <v>312</v>
      </c>
      <c r="AK16" s="53" t="s">
        <v>313</v>
      </c>
      <c r="AL16" s="53" t="s">
        <v>298</v>
      </c>
      <c r="AM16" s="53" t="s">
        <v>314</v>
      </c>
      <c r="AN16" s="56" t="s">
        <v>1180</v>
      </c>
      <c r="AO16" s="56" t="s">
        <v>1181</v>
      </c>
      <c r="AP16" s="56" t="s">
        <v>1103</v>
      </c>
      <c r="AQ16" s="56" t="s">
        <v>1182</v>
      </c>
      <c r="AR16" s="56" t="s">
        <v>1183</v>
      </c>
      <c r="AS16" s="56" t="s">
        <v>1184</v>
      </c>
      <c r="AT16" s="56" t="s">
        <v>1180</v>
      </c>
      <c r="AU16" s="56" t="s">
        <v>1185</v>
      </c>
      <c r="AV16" s="56" t="s">
        <v>1186</v>
      </c>
    </row>
    <row r="17" spans="1:48" ht="111.75" customHeight="1">
      <c r="A17" s="52" t="s">
        <v>315</v>
      </c>
      <c r="B17" s="53" t="s">
        <v>316</v>
      </c>
      <c r="C17" s="53" t="s">
        <v>317</v>
      </c>
      <c r="D17" s="40" t="s">
        <v>51</v>
      </c>
      <c r="E17" s="40" t="s">
        <v>51</v>
      </c>
      <c r="F17" s="53" t="s">
        <v>318</v>
      </c>
      <c r="G17" s="53" t="s">
        <v>319</v>
      </c>
      <c r="H17" s="40" t="s">
        <v>51</v>
      </c>
      <c r="I17" s="53" t="s">
        <v>320</v>
      </c>
      <c r="J17" s="40" t="s">
        <v>51</v>
      </c>
      <c r="K17" s="53" t="s">
        <v>321</v>
      </c>
      <c r="L17" s="53" t="s">
        <v>322</v>
      </c>
      <c r="M17" s="53" t="s">
        <v>323</v>
      </c>
      <c r="N17" s="53" t="s">
        <v>51</v>
      </c>
      <c r="O17" s="53" t="s">
        <v>51</v>
      </c>
      <c r="P17" s="53" t="s">
        <v>51</v>
      </c>
      <c r="Q17" s="53" t="s">
        <v>58</v>
      </c>
      <c r="R17" s="40" t="s">
        <v>58</v>
      </c>
      <c r="S17" s="40" t="s">
        <v>58</v>
      </c>
      <c r="T17" s="53" t="s">
        <v>51</v>
      </c>
      <c r="U17" s="40" t="s">
        <v>58</v>
      </c>
      <c r="V17" s="53" t="s">
        <v>324</v>
      </c>
      <c r="W17" s="53" t="s">
        <v>58</v>
      </c>
      <c r="X17" s="53" t="s">
        <v>58</v>
      </c>
      <c r="Y17" s="53" t="s">
        <v>58</v>
      </c>
      <c r="Z17" s="53" t="s">
        <v>58</v>
      </c>
      <c r="AA17" s="53" t="s">
        <v>58</v>
      </c>
      <c r="AB17" s="53" t="s">
        <v>58</v>
      </c>
      <c r="AC17" s="53" t="s">
        <v>58</v>
      </c>
      <c r="AD17" s="53" t="s">
        <v>58</v>
      </c>
      <c r="AE17" s="53" t="s">
        <v>58</v>
      </c>
      <c r="AF17" s="53" t="s">
        <v>58</v>
      </c>
      <c r="AG17" s="53" t="s">
        <v>58</v>
      </c>
      <c r="AH17" s="53" t="s">
        <v>58</v>
      </c>
      <c r="AI17" s="53" t="s">
        <v>58</v>
      </c>
      <c r="AJ17" s="53" t="s">
        <v>58</v>
      </c>
      <c r="AK17" s="53" t="s">
        <v>58</v>
      </c>
      <c r="AL17" s="53" t="s">
        <v>322</v>
      </c>
      <c r="AM17" s="53" t="s">
        <v>325</v>
      </c>
      <c r="AN17" s="56" t="s">
        <v>1187</v>
      </c>
      <c r="AO17" s="56" t="s">
        <v>1188</v>
      </c>
      <c r="AP17" s="56" t="s">
        <v>1103</v>
      </c>
      <c r="AQ17" s="56" t="s">
        <v>1189</v>
      </c>
      <c r="AR17" s="56" t="s">
        <v>1190</v>
      </c>
      <c r="AS17" s="56" t="s">
        <v>1191</v>
      </c>
      <c r="AT17" s="56" t="s">
        <v>1192</v>
      </c>
      <c r="AU17" s="56" t="s">
        <v>1103</v>
      </c>
      <c r="AV17" s="56" t="s">
        <v>1103</v>
      </c>
    </row>
    <row r="18" spans="1:48" ht="159.75" customHeight="1">
      <c r="A18" s="65" t="s">
        <v>326</v>
      </c>
      <c r="B18" s="53" t="s">
        <v>327</v>
      </c>
      <c r="C18" s="53" t="s">
        <v>328</v>
      </c>
      <c r="D18" s="40" t="s">
        <v>51</v>
      </c>
      <c r="E18" s="40" t="s">
        <v>51</v>
      </c>
      <c r="F18" s="53" t="s">
        <v>51</v>
      </c>
      <c r="G18" s="53" t="s">
        <v>329</v>
      </c>
      <c r="H18" s="53" t="s">
        <v>51</v>
      </c>
      <c r="I18" s="53" t="s">
        <v>330</v>
      </c>
      <c r="J18" s="40" t="s">
        <v>51</v>
      </c>
      <c r="K18" s="53" t="s">
        <v>331</v>
      </c>
      <c r="L18" s="53" t="s">
        <v>332</v>
      </c>
      <c r="M18" s="53" t="s">
        <v>333</v>
      </c>
      <c r="N18" s="40" t="s">
        <v>51</v>
      </c>
      <c r="O18" s="53" t="s">
        <v>334</v>
      </c>
      <c r="P18" s="53" t="s">
        <v>335</v>
      </c>
      <c r="Q18" s="40" t="s">
        <v>51</v>
      </c>
      <c r="R18" s="53" t="s">
        <v>335</v>
      </c>
      <c r="S18" s="40" t="s">
        <v>51</v>
      </c>
      <c r="T18" s="53" t="s">
        <v>51</v>
      </c>
      <c r="U18" s="40" t="s">
        <v>58</v>
      </c>
      <c r="V18" s="53" t="s">
        <v>336</v>
      </c>
      <c r="W18" s="53" t="s">
        <v>337</v>
      </c>
      <c r="X18" s="53" t="s">
        <v>63</v>
      </c>
      <c r="Y18" s="53" t="s">
        <v>337</v>
      </c>
      <c r="Z18" s="53" t="s">
        <v>63</v>
      </c>
      <c r="AA18" s="40" t="s">
        <v>63</v>
      </c>
      <c r="AB18" s="53" t="s">
        <v>63</v>
      </c>
      <c r="AC18" s="40" t="s">
        <v>63</v>
      </c>
      <c r="AD18" s="53" t="s">
        <v>63</v>
      </c>
      <c r="AE18" s="53" t="s">
        <v>63</v>
      </c>
      <c r="AF18" s="53" t="s">
        <v>63</v>
      </c>
      <c r="AG18" s="53" t="s">
        <v>63</v>
      </c>
      <c r="AH18" s="53" t="s">
        <v>336</v>
      </c>
      <c r="AI18" s="40" t="s">
        <v>63</v>
      </c>
      <c r="AJ18" s="53" t="s">
        <v>337</v>
      </c>
      <c r="AK18" s="40" t="s">
        <v>58</v>
      </c>
      <c r="AL18" s="53" t="s">
        <v>332</v>
      </c>
      <c r="AM18" s="53" t="s">
        <v>338</v>
      </c>
      <c r="AN18" s="56" t="s">
        <v>1193</v>
      </c>
      <c r="AO18" s="63" t="s">
        <v>1103</v>
      </c>
      <c r="AP18" s="56" t="s">
        <v>1103</v>
      </c>
      <c r="AQ18" s="56" t="s">
        <v>1194</v>
      </c>
      <c r="AR18" s="56" t="s">
        <v>1193</v>
      </c>
      <c r="AS18" s="56" t="s">
        <v>1193</v>
      </c>
      <c r="AT18" s="56" t="s">
        <v>1195</v>
      </c>
      <c r="AU18" s="56" t="s">
        <v>1196</v>
      </c>
      <c r="AV18" s="56" t="s">
        <v>1103</v>
      </c>
    </row>
    <row r="19" spans="1:48" ht="210" customHeight="1">
      <c r="A19" s="65" t="s">
        <v>339</v>
      </c>
      <c r="B19" s="53" t="s">
        <v>340</v>
      </c>
      <c r="C19" s="53" t="s">
        <v>341</v>
      </c>
      <c r="D19" s="40" t="s">
        <v>51</v>
      </c>
      <c r="E19" s="40" t="s">
        <v>51</v>
      </c>
      <c r="F19" s="53" t="s">
        <v>51</v>
      </c>
      <c r="G19" s="53" t="s">
        <v>342</v>
      </c>
      <c r="H19" s="53" t="s">
        <v>51</v>
      </c>
      <c r="I19" s="61" t="s">
        <v>343</v>
      </c>
      <c r="J19" s="40" t="s">
        <v>344</v>
      </c>
      <c r="K19" s="53" t="s">
        <v>345</v>
      </c>
      <c r="L19" s="53" t="s">
        <v>346</v>
      </c>
      <c r="M19" s="54" t="s">
        <v>347</v>
      </c>
      <c r="N19" s="40" t="s">
        <v>58</v>
      </c>
      <c r="O19" s="40" t="s">
        <v>58</v>
      </c>
      <c r="P19" s="40" t="s">
        <v>51</v>
      </c>
      <c r="Q19" s="40" t="s">
        <v>58</v>
      </c>
      <c r="R19" s="40" t="s">
        <v>58</v>
      </c>
      <c r="S19" s="40" t="s">
        <v>58</v>
      </c>
      <c r="T19" s="64" t="str">
        <f>HYPERLINK("http://www.kslegislature.org/li/b2011_12/statute/017_000_0000_chapter/017_017_0000_article/017_017_0063_section/017_017_0063_k/","Kan. Stat. Ann. § 17-1763(c) ")</f>
        <v>Kan. Stat. Ann. § 17-1763(c) </v>
      </c>
      <c r="U19" s="58">
        <v>500000</v>
      </c>
      <c r="V19" s="61" t="s">
        <v>348</v>
      </c>
      <c r="W19" s="53" t="s">
        <v>349</v>
      </c>
      <c r="X19" s="53" t="s">
        <v>350</v>
      </c>
      <c r="Y19" s="53" t="s">
        <v>351</v>
      </c>
      <c r="Z19" s="53" t="s">
        <v>352</v>
      </c>
      <c r="AA19" s="53" t="s">
        <v>353</v>
      </c>
      <c r="AB19" s="53" t="s">
        <v>63</v>
      </c>
      <c r="AC19" s="53" t="s">
        <v>354</v>
      </c>
      <c r="AD19" s="53" t="s">
        <v>63</v>
      </c>
      <c r="AE19" s="61" t="s">
        <v>355</v>
      </c>
      <c r="AF19" s="53" t="s">
        <v>63</v>
      </c>
      <c r="AG19" s="53" t="s">
        <v>356</v>
      </c>
      <c r="AH19" s="53" t="s">
        <v>357</v>
      </c>
      <c r="AI19" s="53" t="s">
        <v>358</v>
      </c>
      <c r="AJ19" s="53" t="s">
        <v>357</v>
      </c>
      <c r="AK19" s="53" t="s">
        <v>359</v>
      </c>
      <c r="AL19" s="60" t="s">
        <v>360</v>
      </c>
      <c r="AM19" s="53" t="s">
        <v>51</v>
      </c>
      <c r="AN19" s="56" t="s">
        <v>1197</v>
      </c>
      <c r="AO19" s="56" t="s">
        <v>1197</v>
      </c>
      <c r="AP19" s="56" t="s">
        <v>1103</v>
      </c>
      <c r="AQ19" s="56" t="s">
        <v>1103</v>
      </c>
      <c r="AR19" s="56" t="s">
        <v>1198</v>
      </c>
      <c r="AS19" s="56" t="s">
        <v>1199</v>
      </c>
      <c r="AT19" s="56" t="s">
        <v>1200</v>
      </c>
      <c r="AU19" s="56" t="s">
        <v>1201</v>
      </c>
      <c r="AV19" s="56" t="s">
        <v>1103</v>
      </c>
    </row>
    <row r="20" spans="1:48" ht="127.5" customHeight="1">
      <c r="A20" s="65" t="s">
        <v>361</v>
      </c>
      <c r="B20" s="53" t="s">
        <v>362</v>
      </c>
      <c r="C20" s="53" t="s">
        <v>363</v>
      </c>
      <c r="D20" s="40" t="s">
        <v>51</v>
      </c>
      <c r="E20" s="40" t="s">
        <v>51</v>
      </c>
      <c r="F20" s="40" t="s">
        <v>51</v>
      </c>
      <c r="G20" s="53" t="s">
        <v>364</v>
      </c>
      <c r="H20" s="53" t="s">
        <v>51</v>
      </c>
      <c r="I20" s="53" t="s">
        <v>365</v>
      </c>
      <c r="J20" s="40" t="s">
        <v>51</v>
      </c>
      <c r="K20" s="53" t="s">
        <v>366</v>
      </c>
      <c r="L20" s="53" t="s">
        <v>367</v>
      </c>
      <c r="M20" s="53" t="s">
        <v>368</v>
      </c>
      <c r="N20" s="40" t="s">
        <v>58</v>
      </c>
      <c r="O20" s="53" t="s">
        <v>58</v>
      </c>
      <c r="P20" s="53" t="s">
        <v>51</v>
      </c>
      <c r="Q20" s="53" t="s">
        <v>58</v>
      </c>
      <c r="R20" s="40" t="s">
        <v>58</v>
      </c>
      <c r="S20" s="40" t="s">
        <v>58</v>
      </c>
      <c r="T20" s="53" t="s">
        <v>369</v>
      </c>
      <c r="U20" s="40" t="s">
        <v>58</v>
      </c>
      <c r="V20" s="55" t="s">
        <v>370</v>
      </c>
      <c r="W20" s="53" t="s">
        <v>371</v>
      </c>
      <c r="X20" s="53" t="s">
        <v>63</v>
      </c>
      <c r="Y20" s="53" t="s">
        <v>372</v>
      </c>
      <c r="Z20" s="53" t="s">
        <v>63</v>
      </c>
      <c r="AA20" s="40" t="s">
        <v>63</v>
      </c>
      <c r="AB20" s="53" t="s">
        <v>63</v>
      </c>
      <c r="AC20" s="40" t="s">
        <v>63</v>
      </c>
      <c r="AD20" s="53" t="s">
        <v>63</v>
      </c>
      <c r="AE20" s="53" t="s">
        <v>63</v>
      </c>
      <c r="AF20" s="53" t="s">
        <v>373</v>
      </c>
      <c r="AG20" s="53" t="s">
        <v>63</v>
      </c>
      <c r="AH20" s="57" t="s">
        <v>374</v>
      </c>
      <c r="AI20" s="55" t="s">
        <v>375</v>
      </c>
      <c r="AJ20" s="57" t="s">
        <v>63</v>
      </c>
      <c r="AK20" s="53" t="s">
        <v>58</v>
      </c>
      <c r="AL20" s="53" t="s">
        <v>367</v>
      </c>
      <c r="AM20" s="53" t="s">
        <v>51</v>
      </c>
      <c r="AN20" s="56" t="s">
        <v>1202</v>
      </c>
      <c r="AO20" s="56" t="s">
        <v>1202</v>
      </c>
      <c r="AP20" s="56" t="s">
        <v>1103</v>
      </c>
      <c r="AQ20" s="56" t="s">
        <v>1203</v>
      </c>
      <c r="AR20" s="56" t="s">
        <v>1204</v>
      </c>
      <c r="AS20" s="56" t="s">
        <v>1205</v>
      </c>
      <c r="AT20" s="56" t="s">
        <v>1206</v>
      </c>
      <c r="AU20" s="56" t="s">
        <v>1207</v>
      </c>
      <c r="AV20" s="56" t="s">
        <v>1208</v>
      </c>
    </row>
    <row r="21" spans="1:48" ht="111.75" customHeight="1">
      <c r="A21" s="52" t="s">
        <v>376</v>
      </c>
      <c r="B21" s="53" t="s">
        <v>377</v>
      </c>
      <c r="C21" s="53" t="s">
        <v>378</v>
      </c>
      <c r="D21" s="53" t="s">
        <v>51</v>
      </c>
      <c r="E21" s="53" t="s">
        <v>51</v>
      </c>
      <c r="F21" s="53" t="s">
        <v>51</v>
      </c>
      <c r="G21" s="53" t="s">
        <v>379</v>
      </c>
      <c r="H21" s="53" t="s">
        <v>51</v>
      </c>
      <c r="I21" s="53" t="s">
        <v>380</v>
      </c>
      <c r="J21" s="53" t="s">
        <v>51</v>
      </c>
      <c r="K21" s="53" t="s">
        <v>381</v>
      </c>
      <c r="L21" s="54" t="s">
        <v>382</v>
      </c>
      <c r="M21" s="53" t="s">
        <v>383</v>
      </c>
      <c r="N21" s="53" t="s">
        <v>58</v>
      </c>
      <c r="O21" s="53" t="s">
        <v>58</v>
      </c>
      <c r="P21" s="53" t="s">
        <v>384</v>
      </c>
      <c r="Q21" s="53" t="s">
        <v>385</v>
      </c>
      <c r="R21" s="40" t="s">
        <v>51</v>
      </c>
      <c r="S21" s="40" t="s">
        <v>51</v>
      </c>
      <c r="T21" s="53" t="s">
        <v>386</v>
      </c>
      <c r="U21" s="40" t="s">
        <v>58</v>
      </c>
      <c r="V21" s="53" t="s">
        <v>387</v>
      </c>
      <c r="W21" s="53" t="s">
        <v>388</v>
      </c>
      <c r="X21" s="53" t="s">
        <v>63</v>
      </c>
      <c r="Y21" s="53" t="s">
        <v>388</v>
      </c>
      <c r="Z21" s="53" t="s">
        <v>63</v>
      </c>
      <c r="AA21" s="53" t="s">
        <v>389</v>
      </c>
      <c r="AB21" s="53" t="s">
        <v>63</v>
      </c>
      <c r="AC21" s="40" t="s">
        <v>63</v>
      </c>
      <c r="AD21" s="53" t="s">
        <v>63</v>
      </c>
      <c r="AE21" s="53" t="s">
        <v>63</v>
      </c>
      <c r="AF21" s="53" t="s">
        <v>63</v>
      </c>
      <c r="AG21" s="53" t="s">
        <v>63</v>
      </c>
      <c r="AH21" s="57" t="s">
        <v>390</v>
      </c>
      <c r="AI21" s="57" t="s">
        <v>63</v>
      </c>
      <c r="AJ21" s="57" t="s">
        <v>63</v>
      </c>
      <c r="AK21" s="53" t="s">
        <v>391</v>
      </c>
      <c r="AL21" s="54" t="s">
        <v>382</v>
      </c>
      <c r="AM21" s="53" t="s">
        <v>51</v>
      </c>
      <c r="AN21" s="56" t="s">
        <v>1209</v>
      </c>
      <c r="AO21" s="56" t="s">
        <v>1103</v>
      </c>
      <c r="AP21" s="56" t="s">
        <v>1210</v>
      </c>
      <c r="AQ21" s="56" t="s">
        <v>1211</v>
      </c>
      <c r="AR21" s="56" t="s">
        <v>1212</v>
      </c>
      <c r="AS21" s="56" t="s">
        <v>1213</v>
      </c>
      <c r="AT21" s="56" t="s">
        <v>1103</v>
      </c>
      <c r="AU21" s="56" t="s">
        <v>1103</v>
      </c>
      <c r="AV21" s="56" t="s">
        <v>1214</v>
      </c>
    </row>
    <row r="22" spans="1:48" ht="159.75" customHeight="1">
      <c r="A22" s="52" t="s">
        <v>392</v>
      </c>
      <c r="B22" s="53" t="s">
        <v>393</v>
      </c>
      <c r="C22" s="53" t="s">
        <v>394</v>
      </c>
      <c r="D22" s="53" t="s">
        <v>51</v>
      </c>
      <c r="E22" s="53" t="s">
        <v>51</v>
      </c>
      <c r="F22" s="53" t="s">
        <v>395</v>
      </c>
      <c r="G22" s="53" t="s">
        <v>396</v>
      </c>
      <c r="H22" s="53" t="s">
        <v>397</v>
      </c>
      <c r="I22" s="53" t="s">
        <v>398</v>
      </c>
      <c r="J22" s="53" t="s">
        <v>51</v>
      </c>
      <c r="K22" s="53" t="s">
        <v>399</v>
      </c>
      <c r="L22" s="53" t="s">
        <v>400</v>
      </c>
      <c r="M22" s="53" t="s">
        <v>401</v>
      </c>
      <c r="N22" s="53" t="s">
        <v>402</v>
      </c>
      <c r="O22" s="53" t="s">
        <v>403</v>
      </c>
      <c r="P22" s="53" t="s">
        <v>404</v>
      </c>
      <c r="Q22" s="53" t="s">
        <v>405</v>
      </c>
      <c r="R22" s="40" t="s">
        <v>51</v>
      </c>
      <c r="S22" s="40" t="s">
        <v>51</v>
      </c>
      <c r="T22" s="53" t="s">
        <v>406</v>
      </c>
      <c r="U22" s="40" t="s">
        <v>58</v>
      </c>
      <c r="V22" s="53" t="s">
        <v>407</v>
      </c>
      <c r="W22" s="55" t="s">
        <v>408</v>
      </c>
      <c r="X22" s="55" t="s">
        <v>409</v>
      </c>
      <c r="Y22" s="55" t="s">
        <v>410</v>
      </c>
      <c r="Z22" s="53" t="s">
        <v>63</v>
      </c>
      <c r="AA22" s="55" t="s">
        <v>411</v>
      </c>
      <c r="AB22" s="53" t="s">
        <v>63</v>
      </c>
      <c r="AC22" s="40" t="s">
        <v>63</v>
      </c>
      <c r="AD22" s="53" t="s">
        <v>63</v>
      </c>
      <c r="AE22" s="53" t="s">
        <v>63</v>
      </c>
      <c r="AF22" s="53" t="s">
        <v>63</v>
      </c>
      <c r="AG22" s="53" t="s">
        <v>63</v>
      </c>
      <c r="AH22" s="57" t="s">
        <v>412</v>
      </c>
      <c r="AI22" s="55" t="s">
        <v>413</v>
      </c>
      <c r="AJ22" s="53" t="s">
        <v>63</v>
      </c>
      <c r="AK22" s="53" t="s">
        <v>414</v>
      </c>
      <c r="AL22" s="60" t="s">
        <v>415</v>
      </c>
      <c r="AM22" s="53" t="s">
        <v>416</v>
      </c>
      <c r="AN22" s="56" t="s">
        <v>1215</v>
      </c>
      <c r="AO22" s="56" t="s">
        <v>1103</v>
      </c>
      <c r="AP22" s="56" t="s">
        <v>1103</v>
      </c>
      <c r="AQ22" s="56" t="s">
        <v>1103</v>
      </c>
      <c r="AR22" s="56" t="s">
        <v>1216</v>
      </c>
      <c r="AS22" s="56" t="s">
        <v>1217</v>
      </c>
      <c r="AT22" s="56" t="s">
        <v>1218</v>
      </c>
      <c r="AU22" s="56" t="s">
        <v>1219</v>
      </c>
      <c r="AV22" s="56" t="s">
        <v>1096</v>
      </c>
    </row>
    <row r="23" spans="1:48" ht="270" customHeight="1">
      <c r="A23" s="65" t="s">
        <v>417</v>
      </c>
      <c r="B23" s="53" t="s">
        <v>418</v>
      </c>
      <c r="C23" s="53" t="s">
        <v>419</v>
      </c>
      <c r="D23" s="53" t="s">
        <v>51</v>
      </c>
      <c r="E23" s="53" t="s">
        <v>420</v>
      </c>
      <c r="F23" s="53" t="s">
        <v>51</v>
      </c>
      <c r="G23" s="53" t="s">
        <v>421</v>
      </c>
      <c r="H23" s="53" t="s">
        <v>51</v>
      </c>
      <c r="I23" s="53" t="s">
        <v>422</v>
      </c>
      <c r="J23" s="40" t="s">
        <v>51</v>
      </c>
      <c r="K23" s="53" t="s">
        <v>423</v>
      </c>
      <c r="L23" s="53" t="s">
        <v>424</v>
      </c>
      <c r="M23" s="53" t="s">
        <v>425</v>
      </c>
      <c r="N23" s="40" t="s">
        <v>51</v>
      </c>
      <c r="O23" s="60" t="s">
        <v>426</v>
      </c>
      <c r="P23" s="53" t="s">
        <v>427</v>
      </c>
      <c r="Q23" s="53" t="s">
        <v>428</v>
      </c>
      <c r="R23" s="53" t="s">
        <v>428</v>
      </c>
      <c r="S23" s="53" t="s">
        <v>428</v>
      </c>
      <c r="T23" s="53" t="s">
        <v>429</v>
      </c>
      <c r="U23" s="58">
        <v>750000</v>
      </c>
      <c r="V23" s="55" t="s">
        <v>430</v>
      </c>
      <c r="W23" s="55" t="s">
        <v>431</v>
      </c>
      <c r="X23" s="55" t="s">
        <v>432</v>
      </c>
      <c r="Y23" s="55" t="s">
        <v>63</v>
      </c>
      <c r="Z23" s="55" t="s">
        <v>433</v>
      </c>
      <c r="AA23" s="57" t="s">
        <v>63</v>
      </c>
      <c r="AB23" s="55" t="s">
        <v>63</v>
      </c>
      <c r="AC23" s="55" t="s">
        <v>63</v>
      </c>
      <c r="AD23" s="55" t="s">
        <v>63</v>
      </c>
      <c r="AE23" s="55" t="s">
        <v>63</v>
      </c>
      <c r="AF23" s="55" t="s">
        <v>63</v>
      </c>
      <c r="AG23" s="55" t="s">
        <v>63</v>
      </c>
      <c r="AH23" s="55" t="s">
        <v>434</v>
      </c>
      <c r="AI23" s="55" t="s">
        <v>435</v>
      </c>
      <c r="AJ23" s="55" t="s">
        <v>436</v>
      </c>
      <c r="AK23" s="55" t="s">
        <v>437</v>
      </c>
      <c r="AL23" s="53" t="s">
        <v>424</v>
      </c>
      <c r="AM23" s="53" t="s">
        <v>51</v>
      </c>
      <c r="AN23" s="56" t="s">
        <v>1220</v>
      </c>
      <c r="AO23" s="56" t="s">
        <v>1220</v>
      </c>
      <c r="AP23" s="56" t="s">
        <v>1103</v>
      </c>
      <c r="AQ23" s="56" t="s">
        <v>1221</v>
      </c>
      <c r="AR23" s="56" t="s">
        <v>1222</v>
      </c>
      <c r="AS23" s="56" t="s">
        <v>1223</v>
      </c>
      <c r="AT23" s="56" t="s">
        <v>1224</v>
      </c>
      <c r="AU23" s="56" t="s">
        <v>1225</v>
      </c>
      <c r="AV23" s="56" t="s">
        <v>1226</v>
      </c>
    </row>
    <row r="24" spans="1:48" ht="192" customHeight="1">
      <c r="A24" s="52" t="s">
        <v>438</v>
      </c>
      <c r="B24" s="53" t="s">
        <v>439</v>
      </c>
      <c r="C24" s="53" t="s">
        <v>440</v>
      </c>
      <c r="D24" s="53" t="s">
        <v>441</v>
      </c>
      <c r="E24" s="53" t="s">
        <v>442</v>
      </c>
      <c r="F24" s="53" t="s">
        <v>51</v>
      </c>
      <c r="G24" s="53" t="s">
        <v>443</v>
      </c>
      <c r="H24" s="53" t="s">
        <v>51</v>
      </c>
      <c r="I24" s="53" t="s">
        <v>444</v>
      </c>
      <c r="J24" s="53" t="s">
        <v>445</v>
      </c>
      <c r="K24" s="53" t="s">
        <v>446</v>
      </c>
      <c r="L24" s="53" t="s">
        <v>447</v>
      </c>
      <c r="M24" s="53" t="s">
        <v>51</v>
      </c>
      <c r="N24" s="53" t="s">
        <v>58</v>
      </c>
      <c r="O24" s="53" t="s">
        <v>58</v>
      </c>
      <c r="P24" s="53" t="s">
        <v>448</v>
      </c>
      <c r="Q24" s="53" t="s">
        <v>448</v>
      </c>
      <c r="R24" s="53" t="s">
        <v>449</v>
      </c>
      <c r="S24" s="53" t="s">
        <v>448</v>
      </c>
      <c r="T24" s="53" t="s">
        <v>450</v>
      </c>
      <c r="U24" s="53" t="s">
        <v>451</v>
      </c>
      <c r="V24" s="53" t="s">
        <v>452</v>
      </c>
      <c r="W24" s="53" t="s">
        <v>453</v>
      </c>
      <c r="X24" s="53" t="s">
        <v>454</v>
      </c>
      <c r="Y24" s="53" t="s">
        <v>63</v>
      </c>
      <c r="Z24" s="53" t="s">
        <v>63</v>
      </c>
      <c r="AA24" s="40" t="s">
        <v>63</v>
      </c>
      <c r="AB24" s="53" t="s">
        <v>63</v>
      </c>
      <c r="AC24" s="40" t="s">
        <v>63</v>
      </c>
      <c r="AD24" s="53" t="s">
        <v>63</v>
      </c>
      <c r="AE24" s="53" t="s">
        <v>63</v>
      </c>
      <c r="AF24" s="53" t="s">
        <v>63</v>
      </c>
      <c r="AG24" s="53" t="s">
        <v>63</v>
      </c>
      <c r="AH24" s="66" t="s">
        <v>455</v>
      </c>
      <c r="AI24" s="57" t="s">
        <v>63</v>
      </c>
      <c r="AJ24" s="57" t="s">
        <v>63</v>
      </c>
      <c r="AK24" s="53" t="s">
        <v>58</v>
      </c>
      <c r="AL24" s="60" t="s">
        <v>447</v>
      </c>
      <c r="AM24" s="53" t="s">
        <v>51</v>
      </c>
      <c r="AN24" s="56" t="s">
        <v>1227</v>
      </c>
      <c r="AO24" s="56" t="s">
        <v>1227</v>
      </c>
      <c r="AP24" s="56" t="s">
        <v>1227</v>
      </c>
      <c r="AQ24" s="56" t="s">
        <v>1103</v>
      </c>
      <c r="AR24" s="56" t="s">
        <v>1228</v>
      </c>
      <c r="AS24" s="56" t="s">
        <v>1229</v>
      </c>
      <c r="AT24" s="56" t="s">
        <v>1227</v>
      </c>
      <c r="AU24" s="56" t="s">
        <v>1230</v>
      </c>
      <c r="AV24" s="56" t="s">
        <v>1231</v>
      </c>
    </row>
    <row r="25" spans="1:48" ht="210" customHeight="1">
      <c r="A25" s="52" t="s">
        <v>456</v>
      </c>
      <c r="B25" s="53" t="s">
        <v>457</v>
      </c>
      <c r="C25" s="53" t="s">
        <v>458</v>
      </c>
      <c r="D25" s="53" t="s">
        <v>459</v>
      </c>
      <c r="E25" s="53" t="s">
        <v>63</v>
      </c>
      <c r="F25" s="53" t="s">
        <v>460</v>
      </c>
      <c r="G25" s="53" t="s">
        <v>461</v>
      </c>
      <c r="H25" s="53" t="s">
        <v>462</v>
      </c>
      <c r="I25" s="53" t="s">
        <v>463</v>
      </c>
      <c r="J25" s="53" t="s">
        <v>464</v>
      </c>
      <c r="K25" s="53" t="s">
        <v>465</v>
      </c>
      <c r="L25" s="53" t="s">
        <v>466</v>
      </c>
      <c r="M25" s="53" t="s">
        <v>467</v>
      </c>
      <c r="N25" s="53" t="s">
        <v>58</v>
      </c>
      <c r="O25" s="53" t="s">
        <v>58</v>
      </c>
      <c r="P25" s="53" t="s">
        <v>63</v>
      </c>
      <c r="Q25" s="53" t="s">
        <v>58</v>
      </c>
      <c r="R25" s="53" t="s">
        <v>58</v>
      </c>
      <c r="S25" s="53" t="s">
        <v>58</v>
      </c>
      <c r="T25" s="53" t="s">
        <v>468</v>
      </c>
      <c r="U25" s="53" t="s">
        <v>469</v>
      </c>
      <c r="V25" s="53" t="s">
        <v>470</v>
      </c>
      <c r="W25" s="53" t="s">
        <v>471</v>
      </c>
      <c r="X25" s="53" t="s">
        <v>472</v>
      </c>
      <c r="Y25" s="53" t="s">
        <v>473</v>
      </c>
      <c r="Z25" s="53" t="s">
        <v>474</v>
      </c>
      <c r="AA25" s="53" t="s">
        <v>475</v>
      </c>
      <c r="AB25" s="53" t="s">
        <v>476</v>
      </c>
      <c r="AC25" s="53" t="s">
        <v>63</v>
      </c>
      <c r="AD25" s="53" t="s">
        <v>477</v>
      </c>
      <c r="AE25" s="53" t="s">
        <v>63</v>
      </c>
      <c r="AF25" s="53" t="s">
        <v>63</v>
      </c>
      <c r="AG25" s="53" t="s">
        <v>63</v>
      </c>
      <c r="AH25" s="53" t="s">
        <v>478</v>
      </c>
      <c r="AI25" s="53" t="s">
        <v>479</v>
      </c>
      <c r="AJ25" s="55" t="s">
        <v>480</v>
      </c>
      <c r="AK25" s="53" t="s">
        <v>481</v>
      </c>
      <c r="AL25" s="53" t="s">
        <v>482</v>
      </c>
      <c r="AM25" s="53" t="s">
        <v>63</v>
      </c>
      <c r="AN25" s="56" t="s">
        <v>1232</v>
      </c>
      <c r="AO25" s="56" t="s">
        <v>1103</v>
      </c>
      <c r="AP25" s="56" t="s">
        <v>1103</v>
      </c>
      <c r="AQ25" s="56" t="s">
        <v>1233</v>
      </c>
      <c r="AR25" s="56" t="s">
        <v>1103</v>
      </c>
      <c r="AS25" s="56" t="s">
        <v>1234</v>
      </c>
      <c r="AT25" s="56" t="s">
        <v>1235</v>
      </c>
      <c r="AU25" s="56" t="s">
        <v>1236</v>
      </c>
      <c r="AV25" s="56" t="s">
        <v>1237</v>
      </c>
    </row>
    <row r="26" spans="1:48" ht="96" customHeight="1">
      <c r="A26" s="52" t="s">
        <v>483</v>
      </c>
      <c r="B26" s="53" t="s">
        <v>484</v>
      </c>
      <c r="C26" s="53" t="s">
        <v>485</v>
      </c>
      <c r="D26" s="53" t="s">
        <v>486</v>
      </c>
      <c r="E26" s="53" t="s">
        <v>51</v>
      </c>
      <c r="F26" s="53" t="s">
        <v>486</v>
      </c>
      <c r="G26" s="53" t="s">
        <v>487</v>
      </c>
      <c r="H26" s="53" t="s">
        <v>51</v>
      </c>
      <c r="I26" s="53" t="s">
        <v>488</v>
      </c>
      <c r="J26" s="40" t="s">
        <v>486</v>
      </c>
      <c r="K26" s="53" t="s">
        <v>489</v>
      </c>
      <c r="L26" s="53" t="s">
        <v>490</v>
      </c>
      <c r="M26" s="53" t="s">
        <v>491</v>
      </c>
      <c r="N26" s="40" t="s">
        <v>58</v>
      </c>
      <c r="O26" s="40" t="s">
        <v>58</v>
      </c>
      <c r="P26" s="40" t="s">
        <v>51</v>
      </c>
      <c r="Q26" s="40" t="s">
        <v>58</v>
      </c>
      <c r="R26" s="40" t="s">
        <v>58</v>
      </c>
      <c r="S26" s="40" t="s">
        <v>58</v>
      </c>
      <c r="T26" s="67" t="s">
        <v>492</v>
      </c>
      <c r="U26" s="58">
        <v>750000</v>
      </c>
      <c r="V26" s="53" t="s">
        <v>493</v>
      </c>
      <c r="W26" s="53" t="s">
        <v>494</v>
      </c>
      <c r="X26" s="53" t="s">
        <v>495</v>
      </c>
      <c r="Y26" s="53" t="s">
        <v>496</v>
      </c>
      <c r="Z26" s="53" t="s">
        <v>63</v>
      </c>
      <c r="AA26" s="40" t="s">
        <v>63</v>
      </c>
      <c r="AB26" s="53" t="s">
        <v>63</v>
      </c>
      <c r="AC26" s="53" t="s">
        <v>497</v>
      </c>
      <c r="AD26" s="53" t="s">
        <v>63</v>
      </c>
      <c r="AE26" s="53" t="s">
        <v>63</v>
      </c>
      <c r="AF26" s="53" t="s">
        <v>63</v>
      </c>
      <c r="AG26" s="53" t="s">
        <v>63</v>
      </c>
      <c r="AH26" s="55" t="s">
        <v>498</v>
      </c>
      <c r="AI26" s="53" t="s">
        <v>499</v>
      </c>
      <c r="AJ26" s="55" t="s">
        <v>500</v>
      </c>
      <c r="AK26" s="53" t="s">
        <v>501</v>
      </c>
      <c r="AL26" s="60" t="s">
        <v>502</v>
      </c>
      <c r="AM26" s="53" t="s">
        <v>503</v>
      </c>
      <c r="AN26" s="56" t="s">
        <v>1238</v>
      </c>
      <c r="AO26" s="56" t="s">
        <v>1239</v>
      </c>
      <c r="AP26" s="56" t="s">
        <v>1103</v>
      </c>
      <c r="AQ26" s="56" t="s">
        <v>1240</v>
      </c>
      <c r="AR26" s="56" t="s">
        <v>1241</v>
      </c>
      <c r="AS26" s="56" t="s">
        <v>1242</v>
      </c>
      <c r="AT26" s="56" t="s">
        <v>1243</v>
      </c>
      <c r="AU26" s="56" t="s">
        <v>1244</v>
      </c>
      <c r="AV26" s="56" t="s">
        <v>1245</v>
      </c>
    </row>
    <row r="27" spans="1:48" ht="408.75" customHeight="1">
      <c r="A27" s="52" t="s">
        <v>504</v>
      </c>
      <c r="B27" s="53" t="s">
        <v>505</v>
      </c>
      <c r="C27" s="53" t="s">
        <v>506</v>
      </c>
      <c r="D27" s="53" t="s">
        <v>51</v>
      </c>
      <c r="E27" s="53" t="s">
        <v>51</v>
      </c>
      <c r="F27" s="53" t="s">
        <v>51</v>
      </c>
      <c r="G27" s="53" t="s">
        <v>507</v>
      </c>
      <c r="H27" s="53" t="s">
        <v>51</v>
      </c>
      <c r="I27" s="53" t="s">
        <v>508</v>
      </c>
      <c r="J27" s="53" t="s">
        <v>51</v>
      </c>
      <c r="K27" s="53" t="s">
        <v>509</v>
      </c>
      <c r="L27" s="55" t="s">
        <v>510</v>
      </c>
      <c r="M27" s="55" t="s">
        <v>510</v>
      </c>
      <c r="N27" s="53" t="s">
        <v>51</v>
      </c>
      <c r="O27" s="53" t="s">
        <v>511</v>
      </c>
      <c r="P27" s="53" t="s">
        <v>51</v>
      </c>
      <c r="Q27" s="53" t="s">
        <v>58</v>
      </c>
      <c r="R27" s="40" t="s">
        <v>58</v>
      </c>
      <c r="S27" s="40" t="s">
        <v>58</v>
      </c>
      <c r="T27" s="59" t="str">
        <f>HYPERLINK("http://law.justia.com/codes/mississippi/2013/title-79/chapter-11/regulation-of-charitable-solicitations/section-79-11-507"," Miss. Code Ann. § 79-11-507")</f>
        <v> Miss. Code Ann. § 79-11-507</v>
      </c>
      <c r="U27" s="53" t="s">
        <v>512</v>
      </c>
      <c r="V27" s="53" t="s">
        <v>513</v>
      </c>
      <c r="W27" s="53" t="s">
        <v>514</v>
      </c>
      <c r="X27" s="53" t="s">
        <v>515</v>
      </c>
      <c r="Y27" s="53" t="s">
        <v>516</v>
      </c>
      <c r="Z27" s="53" t="s">
        <v>63</v>
      </c>
      <c r="AA27" s="40" t="s">
        <v>63</v>
      </c>
      <c r="AB27" s="53" t="s">
        <v>63</v>
      </c>
      <c r="AC27" s="40" t="s">
        <v>63</v>
      </c>
      <c r="AD27" s="53" t="s">
        <v>63</v>
      </c>
      <c r="AE27" s="53" t="s">
        <v>63</v>
      </c>
      <c r="AF27" s="53" t="s">
        <v>63</v>
      </c>
      <c r="AG27" s="53" t="s">
        <v>63</v>
      </c>
      <c r="AH27" s="55" t="s">
        <v>517</v>
      </c>
      <c r="AI27" s="53" t="s">
        <v>518</v>
      </c>
      <c r="AJ27" s="57" t="s">
        <v>63</v>
      </c>
      <c r="AK27" s="53" t="s">
        <v>519</v>
      </c>
      <c r="AL27" s="60" t="s">
        <v>520</v>
      </c>
      <c r="AM27" s="53" t="s">
        <v>51</v>
      </c>
      <c r="AN27" s="56" t="s">
        <v>1246</v>
      </c>
      <c r="AO27" s="56" t="s">
        <v>1246</v>
      </c>
      <c r="AP27" s="56" t="s">
        <v>1247</v>
      </c>
      <c r="AQ27" s="56" t="s">
        <v>1248</v>
      </c>
      <c r="AR27" s="56" t="s">
        <v>1249</v>
      </c>
      <c r="AS27" s="56" t="s">
        <v>1250</v>
      </c>
      <c r="AT27" s="56" t="s">
        <v>1251</v>
      </c>
      <c r="AU27" s="56" t="s">
        <v>1252</v>
      </c>
      <c r="AV27" s="56" t="s">
        <v>1253</v>
      </c>
    </row>
    <row r="28" spans="1:48" ht="127.5" customHeight="1">
      <c r="A28" s="52" t="s">
        <v>521</v>
      </c>
      <c r="B28" s="53" t="s">
        <v>522</v>
      </c>
      <c r="C28" s="53" t="s">
        <v>523</v>
      </c>
      <c r="D28" s="53" t="s">
        <v>524</v>
      </c>
      <c r="E28" s="53" t="s">
        <v>51</v>
      </c>
      <c r="F28" s="53" t="s">
        <v>525</v>
      </c>
      <c r="G28" s="53" t="s">
        <v>526</v>
      </c>
      <c r="H28" s="40" t="s">
        <v>51</v>
      </c>
      <c r="I28" s="40" t="s">
        <v>527</v>
      </c>
      <c r="J28" s="53" t="s">
        <v>528</v>
      </c>
      <c r="K28" s="53" t="s">
        <v>529</v>
      </c>
      <c r="L28" s="53" t="s">
        <v>530</v>
      </c>
      <c r="M28" s="53" t="s">
        <v>531</v>
      </c>
      <c r="N28" s="53" t="s">
        <v>532</v>
      </c>
      <c r="O28" s="53" t="s">
        <v>533</v>
      </c>
      <c r="P28" s="40" t="s">
        <v>51</v>
      </c>
      <c r="Q28" s="40" t="s">
        <v>58</v>
      </c>
      <c r="R28" s="40" t="s">
        <v>58</v>
      </c>
      <c r="S28" s="40" t="s">
        <v>58</v>
      </c>
      <c r="T28" s="53" t="s">
        <v>51</v>
      </c>
      <c r="U28" s="40" t="s">
        <v>58</v>
      </c>
      <c r="V28" s="53" t="s">
        <v>534</v>
      </c>
      <c r="W28" s="53" t="s">
        <v>535</v>
      </c>
      <c r="X28" s="53" t="s">
        <v>63</v>
      </c>
      <c r="Y28" s="53" t="s">
        <v>536</v>
      </c>
      <c r="Z28" s="53" t="s">
        <v>63</v>
      </c>
      <c r="AA28" s="53" t="s">
        <v>537</v>
      </c>
      <c r="AB28" s="53" t="s">
        <v>63</v>
      </c>
      <c r="AC28" s="53" t="s">
        <v>63</v>
      </c>
      <c r="AD28" s="53" t="s">
        <v>63</v>
      </c>
      <c r="AE28" s="53" t="s">
        <v>63</v>
      </c>
      <c r="AF28" s="53" t="s">
        <v>63</v>
      </c>
      <c r="AG28" s="53" t="s">
        <v>63</v>
      </c>
      <c r="AH28" s="57" t="s">
        <v>538</v>
      </c>
      <c r="AI28" s="53" t="s">
        <v>539</v>
      </c>
      <c r="AJ28" s="55" t="s">
        <v>540</v>
      </c>
      <c r="AK28" s="53" t="s">
        <v>541</v>
      </c>
      <c r="AL28" s="53" t="s">
        <v>530</v>
      </c>
      <c r="AM28" s="53" t="s">
        <v>542</v>
      </c>
      <c r="AN28" s="56" t="s">
        <v>1254</v>
      </c>
      <c r="AO28" s="56" t="s">
        <v>1103</v>
      </c>
      <c r="AP28" s="56" t="s">
        <v>1103</v>
      </c>
      <c r="AQ28" s="56" t="s">
        <v>1103</v>
      </c>
      <c r="AR28" s="56" t="s">
        <v>1255</v>
      </c>
      <c r="AS28" s="56" t="s">
        <v>1256</v>
      </c>
      <c r="AT28" s="56" t="s">
        <v>1257</v>
      </c>
      <c r="AU28" s="56" t="s">
        <v>1258</v>
      </c>
      <c r="AV28" s="56" t="s">
        <v>1103</v>
      </c>
    </row>
    <row r="29" spans="1:48" ht="48" customHeight="1">
      <c r="A29" s="52" t="s">
        <v>543</v>
      </c>
      <c r="B29" s="53" t="s">
        <v>285</v>
      </c>
      <c r="C29" s="40" t="s">
        <v>58</v>
      </c>
      <c r="D29" s="53" t="s">
        <v>544</v>
      </c>
      <c r="E29" s="53" t="s">
        <v>51</v>
      </c>
      <c r="F29" s="53" t="s">
        <v>545</v>
      </c>
      <c r="G29" s="53" t="s">
        <v>546</v>
      </c>
      <c r="H29" s="53" t="s">
        <v>51</v>
      </c>
      <c r="I29" s="53" t="s">
        <v>547</v>
      </c>
      <c r="J29" s="53" t="s">
        <v>548</v>
      </c>
      <c r="K29" s="53" t="s">
        <v>549</v>
      </c>
      <c r="L29" s="53" t="s">
        <v>550</v>
      </c>
      <c r="M29" s="53" t="s">
        <v>551</v>
      </c>
      <c r="N29" s="53" t="s">
        <v>58</v>
      </c>
      <c r="O29" s="53" t="s">
        <v>58</v>
      </c>
      <c r="P29" s="53" t="s">
        <v>552</v>
      </c>
      <c r="Q29" s="53" t="s">
        <v>553</v>
      </c>
      <c r="R29" s="53" t="s">
        <v>554</v>
      </c>
      <c r="S29" s="40" t="s">
        <v>555</v>
      </c>
      <c r="T29" s="53" t="s">
        <v>51</v>
      </c>
      <c r="U29" s="40" t="s">
        <v>58</v>
      </c>
      <c r="V29" s="53" t="s">
        <v>556</v>
      </c>
      <c r="W29" s="53" t="s">
        <v>58</v>
      </c>
      <c r="X29" s="53" t="s">
        <v>58</v>
      </c>
      <c r="Y29" s="53" t="s">
        <v>58</v>
      </c>
      <c r="Z29" s="53" t="s">
        <v>58</v>
      </c>
      <c r="AA29" s="53" t="s">
        <v>58</v>
      </c>
      <c r="AB29" s="53" t="s">
        <v>58</v>
      </c>
      <c r="AC29" s="53" t="s">
        <v>58</v>
      </c>
      <c r="AD29" s="53" t="s">
        <v>58</v>
      </c>
      <c r="AE29" s="53" t="s">
        <v>58</v>
      </c>
      <c r="AF29" s="53" t="s">
        <v>58</v>
      </c>
      <c r="AG29" s="53" t="s">
        <v>58</v>
      </c>
      <c r="AH29" s="53" t="s">
        <v>58</v>
      </c>
      <c r="AI29" s="53" t="s">
        <v>58</v>
      </c>
      <c r="AJ29" s="53" t="s">
        <v>58</v>
      </c>
      <c r="AK29" s="53" t="s">
        <v>58</v>
      </c>
      <c r="AL29" s="53" t="s">
        <v>550</v>
      </c>
      <c r="AM29" s="53" t="s">
        <v>557</v>
      </c>
      <c r="AN29" s="56" t="s">
        <v>1103</v>
      </c>
      <c r="AO29" s="56" t="s">
        <v>1103</v>
      </c>
      <c r="AP29" s="56" t="s">
        <v>1103</v>
      </c>
      <c r="AQ29" s="56" t="s">
        <v>1103</v>
      </c>
      <c r="AR29" s="56" t="s">
        <v>1103</v>
      </c>
      <c r="AS29" s="56" t="s">
        <v>1103</v>
      </c>
      <c r="AT29" s="56" t="s">
        <v>1103</v>
      </c>
      <c r="AU29" s="56" t="s">
        <v>1103</v>
      </c>
      <c r="AV29" s="56" t="s">
        <v>1103</v>
      </c>
    </row>
    <row r="30" spans="1:48" ht="60" customHeight="1">
      <c r="A30" s="52" t="s">
        <v>558</v>
      </c>
      <c r="B30" s="53" t="s">
        <v>285</v>
      </c>
      <c r="C30" s="40" t="s">
        <v>58</v>
      </c>
      <c r="D30" s="53" t="s">
        <v>559</v>
      </c>
      <c r="E30" s="53" t="s">
        <v>51</v>
      </c>
      <c r="F30" s="53" t="s">
        <v>560</v>
      </c>
      <c r="G30" s="53" t="s">
        <v>561</v>
      </c>
      <c r="H30" s="53" t="s">
        <v>51</v>
      </c>
      <c r="I30" s="53" t="s">
        <v>562</v>
      </c>
      <c r="J30" s="53" t="s">
        <v>563</v>
      </c>
      <c r="K30" s="53" t="s">
        <v>564</v>
      </c>
      <c r="L30" s="53" t="s">
        <v>565</v>
      </c>
      <c r="M30" s="53" t="s">
        <v>566</v>
      </c>
      <c r="N30" s="53" t="s">
        <v>567</v>
      </c>
      <c r="O30" s="53" t="s">
        <v>568</v>
      </c>
      <c r="P30" s="53" t="s">
        <v>569</v>
      </c>
      <c r="Q30" s="53" t="s">
        <v>570</v>
      </c>
      <c r="R30" s="53" t="s">
        <v>570</v>
      </c>
      <c r="S30" s="53" t="s">
        <v>570</v>
      </c>
      <c r="T30" s="53" t="s">
        <v>51</v>
      </c>
      <c r="U30" s="40" t="s">
        <v>58</v>
      </c>
      <c r="V30" s="53" t="s">
        <v>189</v>
      </c>
      <c r="W30" s="53" t="s">
        <v>58</v>
      </c>
      <c r="X30" s="53" t="s">
        <v>58</v>
      </c>
      <c r="Y30" s="53" t="s">
        <v>58</v>
      </c>
      <c r="Z30" s="53" t="s">
        <v>58</v>
      </c>
      <c r="AA30" s="53" t="s">
        <v>58</v>
      </c>
      <c r="AB30" s="53" t="s">
        <v>58</v>
      </c>
      <c r="AC30" s="53" t="s">
        <v>58</v>
      </c>
      <c r="AD30" s="53" t="s">
        <v>58</v>
      </c>
      <c r="AE30" s="53" t="s">
        <v>58</v>
      </c>
      <c r="AF30" s="53" t="s">
        <v>58</v>
      </c>
      <c r="AG30" s="53" t="s">
        <v>58</v>
      </c>
      <c r="AH30" s="53" t="s">
        <v>58</v>
      </c>
      <c r="AI30" s="53" t="s">
        <v>58</v>
      </c>
      <c r="AJ30" s="53" t="s">
        <v>58</v>
      </c>
      <c r="AK30" s="53" t="s">
        <v>58</v>
      </c>
      <c r="AL30" s="53" t="s">
        <v>565</v>
      </c>
      <c r="AM30" s="53" t="s">
        <v>571</v>
      </c>
      <c r="AN30" s="56" t="s">
        <v>1103</v>
      </c>
      <c r="AO30" s="56" t="s">
        <v>1103</v>
      </c>
      <c r="AP30" s="56" t="s">
        <v>1103</v>
      </c>
      <c r="AQ30" s="56" t="s">
        <v>1103</v>
      </c>
      <c r="AR30" s="56" t="s">
        <v>1103</v>
      </c>
      <c r="AS30" s="56" t="s">
        <v>1103</v>
      </c>
      <c r="AT30" s="56" t="s">
        <v>1103</v>
      </c>
      <c r="AU30" s="56" t="s">
        <v>1103</v>
      </c>
      <c r="AV30" s="56" t="s">
        <v>1103</v>
      </c>
    </row>
    <row r="31" spans="1:48" ht="96" customHeight="1">
      <c r="A31" s="52" t="s">
        <v>572</v>
      </c>
      <c r="B31" s="53" t="s">
        <v>573</v>
      </c>
      <c r="C31" s="53" t="s">
        <v>574</v>
      </c>
      <c r="D31" s="53" t="s">
        <v>51</v>
      </c>
      <c r="E31" s="53" t="s">
        <v>51</v>
      </c>
      <c r="F31" s="53" t="s">
        <v>51</v>
      </c>
      <c r="G31" s="53" t="s">
        <v>575</v>
      </c>
      <c r="H31" s="53" t="s">
        <v>51</v>
      </c>
      <c r="I31" s="53" t="s">
        <v>576</v>
      </c>
      <c r="J31" s="40" t="s">
        <v>51</v>
      </c>
      <c r="K31" s="40" t="s">
        <v>577</v>
      </c>
      <c r="L31" s="54" t="s">
        <v>578</v>
      </c>
      <c r="M31" s="53" t="s">
        <v>579</v>
      </c>
      <c r="N31" s="53" t="s">
        <v>58</v>
      </c>
      <c r="O31" s="53" t="s">
        <v>58</v>
      </c>
      <c r="P31" s="53" t="s">
        <v>51</v>
      </c>
      <c r="Q31" s="53" t="s">
        <v>58</v>
      </c>
      <c r="R31" s="40" t="s">
        <v>58</v>
      </c>
      <c r="S31" s="40" t="s">
        <v>58</v>
      </c>
      <c r="T31" s="53" t="s">
        <v>51</v>
      </c>
      <c r="U31" s="40" t="s">
        <v>58</v>
      </c>
      <c r="V31" s="53" t="s">
        <v>580</v>
      </c>
      <c r="W31" s="68" t="s">
        <v>581</v>
      </c>
      <c r="X31" s="53" t="s">
        <v>63</v>
      </c>
      <c r="Y31" s="53" t="s">
        <v>582</v>
      </c>
      <c r="Z31" s="53" t="s">
        <v>583</v>
      </c>
      <c r="AA31" s="40" t="s">
        <v>63</v>
      </c>
      <c r="AB31" s="40" t="s">
        <v>63</v>
      </c>
      <c r="AC31" s="40" t="s">
        <v>63</v>
      </c>
      <c r="AD31" s="40" t="s">
        <v>584</v>
      </c>
      <c r="AE31" s="40" t="s">
        <v>63</v>
      </c>
      <c r="AF31" s="40" t="s">
        <v>63</v>
      </c>
      <c r="AG31" s="40" t="s">
        <v>63</v>
      </c>
      <c r="AH31" s="40" t="s">
        <v>584</v>
      </c>
      <c r="AI31" s="40" t="s">
        <v>63</v>
      </c>
      <c r="AJ31" s="40" t="s">
        <v>63</v>
      </c>
      <c r="AK31" s="53" t="s">
        <v>58</v>
      </c>
      <c r="AL31" s="40" t="s">
        <v>585</v>
      </c>
      <c r="AM31" s="53" t="s">
        <v>51</v>
      </c>
      <c r="AN31" s="56" t="s">
        <v>1103</v>
      </c>
      <c r="AO31" s="56" t="s">
        <v>1103</v>
      </c>
      <c r="AP31" s="56" t="s">
        <v>1103</v>
      </c>
      <c r="AQ31" s="56" t="s">
        <v>1103</v>
      </c>
      <c r="AR31" s="56" t="s">
        <v>1259</v>
      </c>
      <c r="AS31" s="56" t="s">
        <v>1103</v>
      </c>
      <c r="AT31" s="56" t="s">
        <v>1103</v>
      </c>
      <c r="AU31" s="56" t="s">
        <v>1260</v>
      </c>
      <c r="AV31" s="56" t="s">
        <v>1103</v>
      </c>
    </row>
    <row r="32" spans="1:48" ht="144" customHeight="1">
      <c r="A32" s="65" t="s">
        <v>586</v>
      </c>
      <c r="B32" s="53" t="s">
        <v>587</v>
      </c>
      <c r="C32" s="53" t="s">
        <v>588</v>
      </c>
      <c r="D32" s="53" t="s">
        <v>589</v>
      </c>
      <c r="E32" s="53" t="s">
        <v>590</v>
      </c>
      <c r="F32" s="53" t="s">
        <v>51</v>
      </c>
      <c r="G32" s="53" t="s">
        <v>591</v>
      </c>
      <c r="H32" s="53" t="s">
        <v>51</v>
      </c>
      <c r="I32" s="69" t="s">
        <v>592</v>
      </c>
      <c r="J32" s="53" t="s">
        <v>593</v>
      </c>
      <c r="K32" s="53" t="s">
        <v>594</v>
      </c>
      <c r="L32" s="53" t="s">
        <v>593</v>
      </c>
      <c r="M32" s="53" t="s">
        <v>595</v>
      </c>
      <c r="N32" s="40" t="s">
        <v>58</v>
      </c>
      <c r="O32" s="40" t="s">
        <v>58</v>
      </c>
      <c r="P32" s="53" t="s">
        <v>596</v>
      </c>
      <c r="Q32" s="53" t="s">
        <v>596</v>
      </c>
      <c r="R32" s="40" t="s">
        <v>51</v>
      </c>
      <c r="S32" s="40" t="s">
        <v>51</v>
      </c>
      <c r="T32" s="64" t="str">
        <f>HYPERLINK("http://www.gencourt.state.nh.us/rsa/html/I/7/7-28.htm","N.H. Rev. Stat. Ann. § 7:28(III-b)")</f>
        <v>N.H. Rev. Stat. Ann. § 7:28(III-b)</v>
      </c>
      <c r="U32" s="53" t="s">
        <v>597</v>
      </c>
      <c r="V32" s="53" t="s">
        <v>598</v>
      </c>
      <c r="W32" s="53" t="s">
        <v>599</v>
      </c>
      <c r="X32" s="53" t="s">
        <v>63</v>
      </c>
      <c r="Y32" s="53" t="s">
        <v>63</v>
      </c>
      <c r="Z32" s="53" t="s">
        <v>599</v>
      </c>
      <c r="AA32" s="40" t="s">
        <v>63</v>
      </c>
      <c r="AB32" s="53" t="s">
        <v>63</v>
      </c>
      <c r="AC32" s="40" t="s">
        <v>63</v>
      </c>
      <c r="AD32" s="53" t="s">
        <v>63</v>
      </c>
      <c r="AE32" s="53" t="s">
        <v>63</v>
      </c>
      <c r="AF32" s="53" t="s">
        <v>63</v>
      </c>
      <c r="AG32" s="53" t="s">
        <v>63</v>
      </c>
      <c r="AH32" s="53" t="s">
        <v>63</v>
      </c>
      <c r="AI32" s="53" t="s">
        <v>63</v>
      </c>
      <c r="AJ32" s="53" t="s">
        <v>63</v>
      </c>
      <c r="AK32" s="53" t="s">
        <v>58</v>
      </c>
      <c r="AL32" s="53" t="s">
        <v>594</v>
      </c>
      <c r="AM32" s="53" t="s">
        <v>51</v>
      </c>
      <c r="AN32" s="56" t="s">
        <v>1261</v>
      </c>
      <c r="AO32" s="56" t="s">
        <v>1262</v>
      </c>
      <c r="AP32" s="56" t="s">
        <v>1263</v>
      </c>
      <c r="AQ32" s="56" t="s">
        <v>1264</v>
      </c>
      <c r="AR32" s="56" t="s">
        <v>1261</v>
      </c>
      <c r="AS32" s="56" t="s">
        <v>1265</v>
      </c>
      <c r="AT32" s="56" t="s">
        <v>1266</v>
      </c>
      <c r="AU32" s="56" t="s">
        <v>1267</v>
      </c>
      <c r="AV32" s="56" t="s">
        <v>1268</v>
      </c>
    </row>
    <row r="33" spans="1:48" ht="96" customHeight="1">
      <c r="A33" s="52" t="s">
        <v>600</v>
      </c>
      <c r="B33" s="53" t="s">
        <v>601</v>
      </c>
      <c r="C33" s="53" t="s">
        <v>602</v>
      </c>
      <c r="D33" s="53" t="s">
        <v>51</v>
      </c>
      <c r="E33" s="53" t="s">
        <v>51</v>
      </c>
      <c r="F33" s="53" t="s">
        <v>603</v>
      </c>
      <c r="G33" s="53" t="s">
        <v>604</v>
      </c>
      <c r="H33" s="53" t="s">
        <v>605</v>
      </c>
      <c r="I33" s="53" t="s">
        <v>606</v>
      </c>
      <c r="J33" s="53" t="s">
        <v>607</v>
      </c>
      <c r="K33" s="53" t="s">
        <v>608</v>
      </c>
      <c r="L33" s="70" t="s">
        <v>609</v>
      </c>
      <c r="M33" s="53" t="s">
        <v>610</v>
      </c>
      <c r="N33" s="53" t="s">
        <v>58</v>
      </c>
      <c r="O33" s="53" t="s">
        <v>58</v>
      </c>
      <c r="P33" s="53" t="s">
        <v>611</v>
      </c>
      <c r="Q33" s="53" t="s">
        <v>611</v>
      </c>
      <c r="R33" s="53" t="s">
        <v>612</v>
      </c>
      <c r="S33" s="53" t="s">
        <v>611</v>
      </c>
      <c r="T33" s="71" t="s">
        <v>613</v>
      </c>
      <c r="U33" s="53" t="s">
        <v>614</v>
      </c>
      <c r="V33" s="53" t="s">
        <v>615</v>
      </c>
      <c r="W33" s="53" t="s">
        <v>616</v>
      </c>
      <c r="X33" s="53" t="s">
        <v>617</v>
      </c>
      <c r="Y33" s="53" t="s">
        <v>618</v>
      </c>
      <c r="Z33" s="53" t="s">
        <v>63</v>
      </c>
      <c r="AA33" s="40" t="s">
        <v>63</v>
      </c>
      <c r="AB33" s="53" t="s">
        <v>63</v>
      </c>
      <c r="AC33" s="40" t="s">
        <v>63</v>
      </c>
      <c r="AD33" s="53" t="s">
        <v>63</v>
      </c>
      <c r="AE33" s="53" t="s">
        <v>63</v>
      </c>
      <c r="AF33" s="53" t="s">
        <v>63</v>
      </c>
      <c r="AG33" s="53" t="s">
        <v>63</v>
      </c>
      <c r="AH33" s="53" t="s">
        <v>617</v>
      </c>
      <c r="AI33" s="57" t="s">
        <v>63</v>
      </c>
      <c r="AJ33" s="57" t="s">
        <v>63</v>
      </c>
      <c r="AK33" s="53" t="s">
        <v>619</v>
      </c>
      <c r="AL33" s="53" t="s">
        <v>609</v>
      </c>
      <c r="AM33" s="53" t="s">
        <v>51</v>
      </c>
      <c r="AN33" s="56" t="s">
        <v>1269</v>
      </c>
      <c r="AO33" s="56" t="s">
        <v>1270</v>
      </c>
      <c r="AP33" s="56" t="s">
        <v>1271</v>
      </c>
      <c r="AQ33" s="56" t="s">
        <v>1272</v>
      </c>
      <c r="AR33" s="56" t="s">
        <v>1273</v>
      </c>
      <c r="AS33" s="56" t="s">
        <v>1270</v>
      </c>
      <c r="AT33" s="56" t="s">
        <v>1274</v>
      </c>
      <c r="AU33" s="56" t="s">
        <v>1275</v>
      </c>
      <c r="AV33" s="56" t="s">
        <v>1276</v>
      </c>
    </row>
    <row r="34" spans="1:48" ht="120" customHeight="1">
      <c r="A34" s="52" t="s">
        <v>620</v>
      </c>
      <c r="B34" s="53" t="s">
        <v>621</v>
      </c>
      <c r="C34" s="53" t="s">
        <v>622</v>
      </c>
      <c r="D34" s="53" t="s">
        <v>51</v>
      </c>
      <c r="E34" s="53" t="s">
        <v>51</v>
      </c>
      <c r="F34" s="53" t="s">
        <v>51</v>
      </c>
      <c r="G34" s="53" t="s">
        <v>623</v>
      </c>
      <c r="H34" s="53" t="s">
        <v>51</v>
      </c>
      <c r="I34" s="53" t="s">
        <v>624</v>
      </c>
      <c r="J34" s="53" t="s">
        <v>51</v>
      </c>
      <c r="K34" s="53" t="s">
        <v>625</v>
      </c>
      <c r="L34" s="53" t="s">
        <v>51</v>
      </c>
      <c r="M34" s="53" t="s">
        <v>626</v>
      </c>
      <c r="N34" s="53" t="s">
        <v>58</v>
      </c>
      <c r="O34" s="53" t="s">
        <v>58</v>
      </c>
      <c r="P34" s="53" t="s">
        <v>51</v>
      </c>
      <c r="Q34" s="53" t="s">
        <v>58</v>
      </c>
      <c r="R34" s="40" t="s">
        <v>58</v>
      </c>
      <c r="S34" s="40" t="s">
        <v>58</v>
      </c>
      <c r="T34" s="59" t="str">
        <f>HYPERLINK("http://law.justia.com/codes/new-mexico/2006/nmrc/jd_57-22-6-133f3.html","N.M. Stat. § 57-22-6 ")</f>
        <v>N.M. Stat. § 57-22-6 </v>
      </c>
      <c r="U34" s="58">
        <v>500000</v>
      </c>
      <c r="V34" s="53" t="s">
        <v>627</v>
      </c>
      <c r="W34" s="53" t="s">
        <v>628</v>
      </c>
      <c r="X34" s="53" t="s">
        <v>63</v>
      </c>
      <c r="Y34" s="53" t="s">
        <v>629</v>
      </c>
      <c r="Z34" s="53" t="s">
        <v>63</v>
      </c>
      <c r="AA34" s="40" t="s">
        <v>63</v>
      </c>
      <c r="AB34" s="53" t="s">
        <v>63</v>
      </c>
      <c r="AC34" s="40" t="s">
        <v>63</v>
      </c>
      <c r="AD34" s="53" t="s">
        <v>63</v>
      </c>
      <c r="AE34" s="53" t="s">
        <v>63</v>
      </c>
      <c r="AF34" s="53" t="s">
        <v>630</v>
      </c>
      <c r="AG34" s="53" t="s">
        <v>63</v>
      </c>
      <c r="AH34" s="53" t="s">
        <v>63</v>
      </c>
      <c r="AI34" s="53" t="s">
        <v>63</v>
      </c>
      <c r="AJ34" s="53" t="s">
        <v>63</v>
      </c>
      <c r="AK34" s="53" t="s">
        <v>631</v>
      </c>
      <c r="AL34" s="40" t="s">
        <v>51</v>
      </c>
      <c r="AM34" s="53" t="s">
        <v>632</v>
      </c>
      <c r="AN34" s="56" t="s">
        <v>1277</v>
      </c>
      <c r="AO34" s="56" t="s">
        <v>1278</v>
      </c>
      <c r="AP34" s="56" t="s">
        <v>1103</v>
      </c>
      <c r="AQ34" s="56" t="s">
        <v>1279</v>
      </c>
      <c r="AR34" s="56" t="s">
        <v>1280</v>
      </c>
      <c r="AS34" s="56" t="s">
        <v>1277</v>
      </c>
      <c r="AT34" s="56" t="s">
        <v>1281</v>
      </c>
      <c r="AU34" s="56" t="s">
        <v>1282</v>
      </c>
      <c r="AV34" s="56" t="s">
        <v>1283</v>
      </c>
    </row>
    <row r="35" spans="1:48" ht="168" customHeight="1">
      <c r="A35" s="52" t="s">
        <v>633</v>
      </c>
      <c r="B35" s="53" t="s">
        <v>634</v>
      </c>
      <c r="C35" s="53" t="s">
        <v>635</v>
      </c>
      <c r="D35" s="72" t="s">
        <v>636</v>
      </c>
      <c r="E35" s="61" t="s">
        <v>637</v>
      </c>
      <c r="F35" s="53" t="s">
        <v>638</v>
      </c>
      <c r="G35" s="53" t="s">
        <v>639</v>
      </c>
      <c r="H35" s="53" t="s">
        <v>640</v>
      </c>
      <c r="I35" s="53" t="s">
        <v>641</v>
      </c>
      <c r="J35" s="53" t="s">
        <v>642</v>
      </c>
      <c r="K35" s="53" t="s">
        <v>643</v>
      </c>
      <c r="L35" s="53" t="s">
        <v>644</v>
      </c>
      <c r="M35" s="53" t="s">
        <v>645</v>
      </c>
      <c r="N35" s="53" t="s">
        <v>646</v>
      </c>
      <c r="O35" s="53" t="s">
        <v>51</v>
      </c>
      <c r="P35" s="53" t="s">
        <v>51</v>
      </c>
      <c r="Q35" s="53" t="s">
        <v>58</v>
      </c>
      <c r="R35" s="53" t="s">
        <v>58</v>
      </c>
      <c r="S35" s="53" t="s">
        <v>58</v>
      </c>
      <c r="T35" s="67" t="s">
        <v>647</v>
      </c>
      <c r="U35" s="53" t="s">
        <v>648</v>
      </c>
      <c r="V35" s="53" t="s">
        <v>649</v>
      </c>
      <c r="W35" s="53" t="s">
        <v>650</v>
      </c>
      <c r="X35" s="55" t="s">
        <v>651</v>
      </c>
      <c r="Y35" s="53" t="s">
        <v>652</v>
      </c>
      <c r="Z35" s="53" t="s">
        <v>653</v>
      </c>
      <c r="AA35" s="53" t="s">
        <v>654</v>
      </c>
      <c r="AB35" s="55" t="s">
        <v>655</v>
      </c>
      <c r="AC35" s="53" t="s">
        <v>63</v>
      </c>
      <c r="AD35" s="53" t="s">
        <v>656</v>
      </c>
      <c r="AE35" s="53" t="s">
        <v>63</v>
      </c>
      <c r="AF35" s="55" t="s">
        <v>657</v>
      </c>
      <c r="AG35" s="53" t="s">
        <v>658</v>
      </c>
      <c r="AH35" s="55" t="s">
        <v>651</v>
      </c>
      <c r="AI35" s="55" t="s">
        <v>659</v>
      </c>
      <c r="AJ35" s="53" t="s">
        <v>278</v>
      </c>
      <c r="AK35" s="55" t="s">
        <v>660</v>
      </c>
      <c r="AL35" s="53" t="s">
        <v>661</v>
      </c>
      <c r="AM35" s="53" t="s">
        <v>662</v>
      </c>
      <c r="AN35" s="56" t="s">
        <v>1284</v>
      </c>
      <c r="AO35" s="56" t="s">
        <v>1285</v>
      </c>
      <c r="AP35" s="56" t="s">
        <v>1285</v>
      </c>
      <c r="AQ35" s="56" t="s">
        <v>1286</v>
      </c>
      <c r="AR35" s="56" t="s">
        <v>1287</v>
      </c>
      <c r="AS35" s="56" t="s">
        <v>1288</v>
      </c>
      <c r="AT35" s="56" t="s">
        <v>1289</v>
      </c>
      <c r="AU35" s="56" t="s">
        <v>1290</v>
      </c>
      <c r="AV35" s="56" t="s">
        <v>1291</v>
      </c>
    </row>
    <row r="36" spans="1:48" ht="240" customHeight="1">
      <c r="A36" s="52" t="s">
        <v>663</v>
      </c>
      <c r="B36" s="53" t="s">
        <v>664</v>
      </c>
      <c r="C36" s="53" t="s">
        <v>665</v>
      </c>
      <c r="D36" s="53" t="s">
        <v>666</v>
      </c>
      <c r="E36" s="53" t="s">
        <v>51</v>
      </c>
      <c r="F36" s="53" t="s">
        <v>667</v>
      </c>
      <c r="G36" s="53" t="s">
        <v>668</v>
      </c>
      <c r="H36" s="53" t="s">
        <v>51</v>
      </c>
      <c r="I36" s="53" t="s">
        <v>669</v>
      </c>
      <c r="J36" s="53" t="s">
        <v>51</v>
      </c>
      <c r="K36" s="53" t="s">
        <v>670</v>
      </c>
      <c r="L36" s="53" t="s">
        <v>671</v>
      </c>
      <c r="M36" s="53" t="s">
        <v>672</v>
      </c>
      <c r="N36" s="53" t="s">
        <v>58</v>
      </c>
      <c r="O36" s="53" t="s">
        <v>673</v>
      </c>
      <c r="P36" s="53" t="s">
        <v>674</v>
      </c>
      <c r="Q36" s="53" t="s">
        <v>675</v>
      </c>
      <c r="R36" s="53" t="s">
        <v>676</v>
      </c>
      <c r="S36" s="53" t="s">
        <v>677</v>
      </c>
      <c r="T36" s="64" t="str">
        <f>HYPERLINK("https://www.ncgrants.gov/NCGrants/PublicReportsRegulations.jsp","Nonprofits receiving state grants may need to: N.C. G. S. 143C-6-23")</f>
        <v>Nonprofits receiving state grants may need to: N.C. G. S. 143C-6-23</v>
      </c>
      <c r="U36" s="40" t="s">
        <v>58</v>
      </c>
      <c r="V36" s="53" t="s">
        <v>678</v>
      </c>
      <c r="W36" s="53" t="s">
        <v>679</v>
      </c>
      <c r="X36" s="53" t="s">
        <v>680</v>
      </c>
      <c r="Y36" s="53" t="s">
        <v>681</v>
      </c>
      <c r="Z36" s="53" t="s">
        <v>682</v>
      </c>
      <c r="AA36" s="53" t="s">
        <v>683</v>
      </c>
      <c r="AB36" s="53" t="s">
        <v>63</v>
      </c>
      <c r="AC36" s="40" t="s">
        <v>63</v>
      </c>
      <c r="AD36" s="53" t="s">
        <v>63</v>
      </c>
      <c r="AE36" s="53" t="s">
        <v>684</v>
      </c>
      <c r="AF36" s="53" t="s">
        <v>63</v>
      </c>
      <c r="AG36" s="53" t="s">
        <v>63</v>
      </c>
      <c r="AH36" s="57" t="s">
        <v>685</v>
      </c>
      <c r="AI36" s="57" t="s">
        <v>63</v>
      </c>
      <c r="AJ36" s="57" t="s">
        <v>63</v>
      </c>
      <c r="AK36" s="53" t="s">
        <v>686</v>
      </c>
      <c r="AL36" s="53" t="s">
        <v>671</v>
      </c>
      <c r="AM36" s="53" t="s">
        <v>51</v>
      </c>
      <c r="AN36" s="56" t="s">
        <v>1292</v>
      </c>
      <c r="AO36" s="56" t="s">
        <v>1293</v>
      </c>
      <c r="AP36" s="56" t="s">
        <v>1294</v>
      </c>
      <c r="AQ36" s="56" t="s">
        <v>1295</v>
      </c>
      <c r="AR36" s="56" t="s">
        <v>1296</v>
      </c>
      <c r="AS36" s="56" t="s">
        <v>1293</v>
      </c>
      <c r="AT36" s="56" t="s">
        <v>1297</v>
      </c>
      <c r="AU36" s="56" t="s">
        <v>1298</v>
      </c>
      <c r="AV36" s="56" t="s">
        <v>1299</v>
      </c>
    </row>
    <row r="37" spans="1:48" ht="96" customHeight="1">
      <c r="A37" s="52" t="s">
        <v>687</v>
      </c>
      <c r="B37" s="53" t="s">
        <v>688</v>
      </c>
      <c r="C37" s="53" t="s">
        <v>689</v>
      </c>
      <c r="D37" s="53" t="s">
        <v>690</v>
      </c>
      <c r="E37" s="53" t="s">
        <v>51</v>
      </c>
      <c r="F37" s="53" t="s">
        <v>690</v>
      </c>
      <c r="G37" s="53" t="s">
        <v>691</v>
      </c>
      <c r="H37" s="53" t="s">
        <v>51</v>
      </c>
      <c r="I37" s="53" t="s">
        <v>692</v>
      </c>
      <c r="J37" s="53" t="s">
        <v>693</v>
      </c>
      <c r="K37" s="53" t="s">
        <v>694</v>
      </c>
      <c r="L37" s="53" t="s">
        <v>695</v>
      </c>
      <c r="M37" s="53" t="s">
        <v>696</v>
      </c>
      <c r="N37" s="53" t="s">
        <v>51</v>
      </c>
      <c r="O37" s="53" t="s">
        <v>697</v>
      </c>
      <c r="P37" s="53" t="s">
        <v>698</v>
      </c>
      <c r="Q37" s="53" t="s">
        <v>699</v>
      </c>
      <c r="R37" s="40" t="s">
        <v>51</v>
      </c>
      <c r="S37" s="40" t="s">
        <v>51</v>
      </c>
      <c r="T37" s="53" t="s">
        <v>51</v>
      </c>
      <c r="U37" s="40" t="s">
        <v>58</v>
      </c>
      <c r="V37" s="53" t="s">
        <v>700</v>
      </c>
      <c r="W37" s="53" t="s">
        <v>701</v>
      </c>
      <c r="X37" s="53" t="s">
        <v>63</v>
      </c>
      <c r="Y37" s="53" t="s">
        <v>702</v>
      </c>
      <c r="Z37" s="53" t="s">
        <v>703</v>
      </c>
      <c r="AA37" s="40" t="s">
        <v>63</v>
      </c>
      <c r="AB37" s="53" t="s">
        <v>63</v>
      </c>
      <c r="AC37" s="40" t="s">
        <v>63</v>
      </c>
      <c r="AD37" s="53" t="s">
        <v>63</v>
      </c>
      <c r="AE37" s="53" t="s">
        <v>63</v>
      </c>
      <c r="AF37" s="53" t="s">
        <v>63</v>
      </c>
      <c r="AG37" s="53" t="s">
        <v>63</v>
      </c>
      <c r="AH37" s="57" t="s">
        <v>704</v>
      </c>
      <c r="AI37" s="57" t="s">
        <v>63</v>
      </c>
      <c r="AJ37" s="53" t="s">
        <v>705</v>
      </c>
      <c r="AK37" s="53" t="s">
        <v>706</v>
      </c>
      <c r="AL37" s="53" t="s">
        <v>707</v>
      </c>
      <c r="AM37" s="53" t="s">
        <v>708</v>
      </c>
      <c r="AN37" s="56" t="s">
        <v>1300</v>
      </c>
      <c r="AO37" s="56" t="s">
        <v>1301</v>
      </c>
      <c r="AP37" s="56" t="s">
        <v>1103</v>
      </c>
      <c r="AQ37" s="56" t="s">
        <v>1302</v>
      </c>
      <c r="AR37" s="56" t="s">
        <v>1103</v>
      </c>
      <c r="AS37" s="56" t="s">
        <v>1300</v>
      </c>
      <c r="AT37" s="56" t="s">
        <v>1103</v>
      </c>
      <c r="AU37" s="56" t="s">
        <v>1303</v>
      </c>
      <c r="AV37" s="56" t="s">
        <v>1304</v>
      </c>
    </row>
    <row r="38" spans="1:48" ht="144" customHeight="1">
      <c r="A38" s="52" t="s">
        <v>709</v>
      </c>
      <c r="B38" s="53" t="s">
        <v>710</v>
      </c>
      <c r="C38" s="53" t="s">
        <v>711</v>
      </c>
      <c r="D38" s="53" t="s">
        <v>712</v>
      </c>
      <c r="E38" s="53" t="s">
        <v>713</v>
      </c>
      <c r="F38" s="53" t="s">
        <v>714</v>
      </c>
      <c r="G38" s="53" t="s">
        <v>715</v>
      </c>
      <c r="H38" s="53" t="s">
        <v>51</v>
      </c>
      <c r="I38" s="61" t="s">
        <v>716</v>
      </c>
      <c r="J38" s="53" t="s">
        <v>717</v>
      </c>
      <c r="K38" s="53" t="s">
        <v>718</v>
      </c>
      <c r="L38" s="53" t="s">
        <v>719</v>
      </c>
      <c r="M38" s="53" t="s">
        <v>719</v>
      </c>
      <c r="N38" s="53" t="s">
        <v>58</v>
      </c>
      <c r="O38" s="53" t="s">
        <v>58</v>
      </c>
      <c r="P38" s="53" t="s">
        <v>720</v>
      </c>
      <c r="Q38" s="53" t="s">
        <v>721</v>
      </c>
      <c r="R38" s="40" t="s">
        <v>51</v>
      </c>
      <c r="S38" s="40" t="s">
        <v>51</v>
      </c>
      <c r="T38" s="53" t="s">
        <v>51</v>
      </c>
      <c r="U38" s="40" t="s">
        <v>58</v>
      </c>
      <c r="V38" s="53" t="s">
        <v>722</v>
      </c>
      <c r="W38" s="53" t="s">
        <v>723</v>
      </c>
      <c r="X38" s="53" t="s">
        <v>724</v>
      </c>
      <c r="Y38" s="53" t="s">
        <v>725</v>
      </c>
      <c r="Z38" s="53" t="s">
        <v>726</v>
      </c>
      <c r="AA38" s="40" t="s">
        <v>63</v>
      </c>
      <c r="AB38" s="53" t="s">
        <v>63</v>
      </c>
      <c r="AC38" s="40" t="s">
        <v>63</v>
      </c>
      <c r="AD38" s="53" t="s">
        <v>63</v>
      </c>
      <c r="AE38" s="53" t="s">
        <v>727</v>
      </c>
      <c r="AF38" s="53" t="s">
        <v>63</v>
      </c>
      <c r="AG38" s="53" t="s">
        <v>63</v>
      </c>
      <c r="AH38" s="55" t="s">
        <v>728</v>
      </c>
      <c r="AI38" s="55" t="s">
        <v>729</v>
      </c>
      <c r="AJ38" s="55"/>
      <c r="AK38" s="53" t="s">
        <v>730</v>
      </c>
      <c r="AL38" s="53" t="s">
        <v>719</v>
      </c>
      <c r="AM38" s="53" t="s">
        <v>51</v>
      </c>
      <c r="AN38" s="56" t="s">
        <v>1305</v>
      </c>
      <c r="AO38" s="56" t="s">
        <v>1306</v>
      </c>
      <c r="AP38" s="56" t="s">
        <v>1307</v>
      </c>
      <c r="AQ38" s="56" t="s">
        <v>1308</v>
      </c>
      <c r="AR38" s="56" t="s">
        <v>1309</v>
      </c>
      <c r="AS38" s="56" t="s">
        <v>1310</v>
      </c>
      <c r="AT38" s="56" t="s">
        <v>1311</v>
      </c>
      <c r="AU38" s="56" t="s">
        <v>1312</v>
      </c>
      <c r="AV38" s="56" t="s">
        <v>1313</v>
      </c>
    </row>
    <row r="39" spans="1:48" ht="127.5" customHeight="1">
      <c r="A39" s="52" t="s">
        <v>731</v>
      </c>
      <c r="B39" s="55" t="s">
        <v>732</v>
      </c>
      <c r="C39" s="53" t="s">
        <v>733</v>
      </c>
      <c r="D39" s="40" t="s">
        <v>51</v>
      </c>
      <c r="E39" s="40" t="s">
        <v>51</v>
      </c>
      <c r="F39" s="53" t="s">
        <v>51</v>
      </c>
      <c r="G39" s="53" t="s">
        <v>734</v>
      </c>
      <c r="H39" s="53" t="s">
        <v>51</v>
      </c>
      <c r="I39" s="53" t="s">
        <v>735</v>
      </c>
      <c r="J39" s="40" t="s">
        <v>51</v>
      </c>
      <c r="K39" s="53" t="s">
        <v>736</v>
      </c>
      <c r="L39" s="53" t="s">
        <v>737</v>
      </c>
      <c r="M39" s="53" t="s">
        <v>738</v>
      </c>
      <c r="N39" s="53" t="s">
        <v>58</v>
      </c>
      <c r="O39" s="40" t="s">
        <v>58</v>
      </c>
      <c r="P39" s="40" t="s">
        <v>51</v>
      </c>
      <c r="Q39" s="40" t="s">
        <v>58</v>
      </c>
      <c r="R39" s="40" t="s">
        <v>58</v>
      </c>
      <c r="S39" s="40" t="s">
        <v>58</v>
      </c>
      <c r="T39" s="53" t="s">
        <v>51</v>
      </c>
      <c r="U39" s="40" t="s">
        <v>58</v>
      </c>
      <c r="V39" s="53" t="s">
        <v>739</v>
      </c>
      <c r="W39" s="53" t="s">
        <v>740</v>
      </c>
      <c r="X39" s="53" t="s">
        <v>741</v>
      </c>
      <c r="Y39" s="53" t="s">
        <v>742</v>
      </c>
      <c r="Z39" s="53" t="s">
        <v>63</v>
      </c>
      <c r="AA39" s="40" t="s">
        <v>63</v>
      </c>
      <c r="AB39" s="53" t="s">
        <v>63</v>
      </c>
      <c r="AC39" s="40" t="s">
        <v>63</v>
      </c>
      <c r="AD39" s="53" t="s">
        <v>63</v>
      </c>
      <c r="AE39" s="53" t="s">
        <v>63</v>
      </c>
      <c r="AF39" s="53" t="s">
        <v>63</v>
      </c>
      <c r="AG39" s="53" t="s">
        <v>63</v>
      </c>
      <c r="AH39" s="57" t="s">
        <v>743</v>
      </c>
      <c r="AI39" s="53" t="s">
        <v>744</v>
      </c>
      <c r="AJ39" s="53" t="s">
        <v>63</v>
      </c>
      <c r="AK39" s="53" t="s">
        <v>745</v>
      </c>
      <c r="AL39" s="53" t="s">
        <v>737</v>
      </c>
      <c r="AM39" s="53" t="s">
        <v>51</v>
      </c>
      <c r="AN39" s="56" t="s">
        <v>1314</v>
      </c>
      <c r="AO39" s="56" t="s">
        <v>1315</v>
      </c>
      <c r="AP39" s="56" t="s">
        <v>1103</v>
      </c>
      <c r="AQ39" s="56" t="s">
        <v>1103</v>
      </c>
      <c r="AR39" s="56" t="s">
        <v>1316</v>
      </c>
      <c r="AS39" s="56" t="s">
        <v>1317</v>
      </c>
      <c r="AT39" s="56" t="s">
        <v>1103</v>
      </c>
      <c r="AU39" s="56" t="s">
        <v>1318</v>
      </c>
      <c r="AV39" s="56" t="s">
        <v>1103</v>
      </c>
    </row>
    <row r="40" spans="1:48" ht="135" customHeight="1">
      <c r="A40" s="52" t="s">
        <v>746</v>
      </c>
      <c r="B40" s="53" t="s">
        <v>747</v>
      </c>
      <c r="C40" s="53" t="s">
        <v>748</v>
      </c>
      <c r="D40" s="53" t="s">
        <v>749</v>
      </c>
      <c r="E40" s="53" t="s">
        <v>51</v>
      </c>
      <c r="F40" s="53" t="s">
        <v>750</v>
      </c>
      <c r="G40" s="53" t="s">
        <v>751</v>
      </c>
      <c r="H40" s="53" t="s">
        <v>752</v>
      </c>
      <c r="I40" s="53" t="s">
        <v>753</v>
      </c>
      <c r="J40" s="53" t="s">
        <v>754</v>
      </c>
      <c r="K40" s="53" t="s">
        <v>755</v>
      </c>
      <c r="L40" s="53" t="s">
        <v>756</v>
      </c>
      <c r="M40" s="53" t="s">
        <v>757</v>
      </c>
      <c r="N40" s="53" t="s">
        <v>758</v>
      </c>
      <c r="O40" s="53" t="s">
        <v>758</v>
      </c>
      <c r="P40" s="53" t="s">
        <v>759</v>
      </c>
      <c r="Q40" s="53" t="s">
        <v>760</v>
      </c>
      <c r="R40" s="40" t="s">
        <v>51</v>
      </c>
      <c r="S40" s="40" t="s">
        <v>51</v>
      </c>
      <c r="T40" s="53" t="s">
        <v>761</v>
      </c>
      <c r="U40" s="40" t="s">
        <v>58</v>
      </c>
      <c r="V40" s="53" t="s">
        <v>762</v>
      </c>
      <c r="W40" s="53" t="s">
        <v>763</v>
      </c>
      <c r="X40" s="53" t="s">
        <v>63</v>
      </c>
      <c r="Y40" s="53" t="s">
        <v>63</v>
      </c>
      <c r="Z40" s="53" t="s">
        <v>764</v>
      </c>
      <c r="AA40" s="53" t="s">
        <v>63</v>
      </c>
      <c r="AB40" s="53" t="s">
        <v>63</v>
      </c>
      <c r="AC40" s="53" t="s">
        <v>63</v>
      </c>
      <c r="AD40" s="53" t="s">
        <v>63</v>
      </c>
      <c r="AE40" s="53" t="s">
        <v>63</v>
      </c>
      <c r="AF40" s="53" t="s">
        <v>63</v>
      </c>
      <c r="AG40" s="53" t="s">
        <v>63</v>
      </c>
      <c r="AH40" s="53" t="s">
        <v>63</v>
      </c>
      <c r="AI40" s="53" t="s">
        <v>765</v>
      </c>
      <c r="AJ40" s="53" t="s">
        <v>766</v>
      </c>
      <c r="AK40" s="53" t="s">
        <v>767</v>
      </c>
      <c r="AL40" s="53" t="s">
        <v>768</v>
      </c>
      <c r="AM40" s="53" t="s">
        <v>768</v>
      </c>
      <c r="AN40" s="56" t="s">
        <v>1319</v>
      </c>
      <c r="AO40" s="56" t="s">
        <v>1320</v>
      </c>
      <c r="AP40" s="56" t="s">
        <v>1321</v>
      </c>
      <c r="AQ40" s="56" t="s">
        <v>1322</v>
      </c>
      <c r="AR40" s="56" t="s">
        <v>1323</v>
      </c>
      <c r="AS40" s="56" t="s">
        <v>1324</v>
      </c>
      <c r="AT40" s="56" t="s">
        <v>1325</v>
      </c>
      <c r="AU40" s="56" t="s">
        <v>1326</v>
      </c>
      <c r="AV40" s="56" t="s">
        <v>1103</v>
      </c>
    </row>
    <row r="41" spans="1:48" ht="159.75" customHeight="1">
      <c r="A41" s="52" t="s">
        <v>769</v>
      </c>
      <c r="B41" s="53" t="s">
        <v>770</v>
      </c>
      <c r="C41" s="53" t="s">
        <v>771</v>
      </c>
      <c r="D41" s="53" t="s">
        <v>772</v>
      </c>
      <c r="E41" s="40" t="s">
        <v>773</v>
      </c>
      <c r="F41" s="53" t="s">
        <v>774</v>
      </c>
      <c r="G41" s="53" t="s">
        <v>775</v>
      </c>
      <c r="H41" s="53" t="s">
        <v>51</v>
      </c>
      <c r="I41" s="53" t="s">
        <v>776</v>
      </c>
      <c r="J41" s="53" t="s">
        <v>774</v>
      </c>
      <c r="K41" s="53" t="s">
        <v>777</v>
      </c>
      <c r="L41" s="53" t="s">
        <v>778</v>
      </c>
      <c r="M41" s="53" t="s">
        <v>778</v>
      </c>
      <c r="N41" s="53" t="s">
        <v>58</v>
      </c>
      <c r="O41" s="53" t="s">
        <v>58</v>
      </c>
      <c r="P41" s="53" t="s">
        <v>779</v>
      </c>
      <c r="Q41" s="53" t="s">
        <v>779</v>
      </c>
      <c r="R41" s="40" t="s">
        <v>51</v>
      </c>
      <c r="S41" s="40" t="s">
        <v>51</v>
      </c>
      <c r="T41" s="64" t="str">
        <f>HYPERLINK("http://www.portal.state.pa.us/portal/server.pt/community/charities/12444/the_solicitation_of_funds_for_charitable_purposes_act/571842#Reg","10 Pa. Cons. Stat. §162.5 (f)")</f>
        <v>10 Pa. Cons. Stat. §162.5 (f)</v>
      </c>
      <c r="U41" s="53" t="s">
        <v>780</v>
      </c>
      <c r="V41" s="53" t="s">
        <v>781</v>
      </c>
      <c r="W41" s="53" t="s">
        <v>782</v>
      </c>
      <c r="X41" s="53" t="s">
        <v>783</v>
      </c>
      <c r="Y41" s="53" t="s">
        <v>784</v>
      </c>
      <c r="Z41" s="53" t="s">
        <v>63</v>
      </c>
      <c r="AA41" s="53" t="s">
        <v>785</v>
      </c>
      <c r="AB41" s="53" t="s">
        <v>786</v>
      </c>
      <c r="AC41" s="40" t="s">
        <v>63</v>
      </c>
      <c r="AD41" s="53" t="s">
        <v>63</v>
      </c>
      <c r="AE41" s="53" t="s">
        <v>63</v>
      </c>
      <c r="AF41" s="53" t="s">
        <v>784</v>
      </c>
      <c r="AG41" s="53" t="s">
        <v>787</v>
      </c>
      <c r="AH41" s="53" t="s">
        <v>63</v>
      </c>
      <c r="AI41" s="53" t="s">
        <v>63</v>
      </c>
      <c r="AJ41" s="53" t="s">
        <v>63</v>
      </c>
      <c r="AK41" s="53" t="s">
        <v>788</v>
      </c>
      <c r="AL41" s="53" t="s">
        <v>778</v>
      </c>
      <c r="AM41" s="53" t="s">
        <v>789</v>
      </c>
      <c r="AN41" s="56" t="s">
        <v>1327</v>
      </c>
      <c r="AO41" s="56" t="s">
        <v>1328</v>
      </c>
      <c r="AP41" s="56" t="s">
        <v>1103</v>
      </c>
      <c r="AQ41" s="56" t="s">
        <v>1329</v>
      </c>
      <c r="AR41" s="56" t="s">
        <v>1330</v>
      </c>
      <c r="AS41" s="56" t="s">
        <v>1331</v>
      </c>
      <c r="AT41" s="56" t="s">
        <v>1332</v>
      </c>
      <c r="AU41" s="56" t="s">
        <v>1333</v>
      </c>
      <c r="AV41" s="56" t="s">
        <v>1334</v>
      </c>
    </row>
    <row r="42" spans="1:48" ht="300" customHeight="1">
      <c r="A42" s="52" t="s">
        <v>790</v>
      </c>
      <c r="B42" s="53" t="s">
        <v>791</v>
      </c>
      <c r="C42" s="53" t="s">
        <v>792</v>
      </c>
      <c r="D42" s="40" t="s">
        <v>51</v>
      </c>
      <c r="E42" s="40" t="s">
        <v>51</v>
      </c>
      <c r="F42" s="53" t="s">
        <v>51</v>
      </c>
      <c r="G42" s="53" t="s">
        <v>793</v>
      </c>
      <c r="H42" s="53" t="s">
        <v>51</v>
      </c>
      <c r="I42" s="53" t="s">
        <v>794</v>
      </c>
      <c r="J42" s="40" t="s">
        <v>51</v>
      </c>
      <c r="K42" s="53" t="s">
        <v>795</v>
      </c>
      <c r="L42" s="53" t="s">
        <v>796</v>
      </c>
      <c r="M42" s="53" t="s">
        <v>797</v>
      </c>
      <c r="N42" s="53" t="s">
        <v>796</v>
      </c>
      <c r="O42" s="53" t="s">
        <v>798</v>
      </c>
      <c r="P42" s="53" t="s">
        <v>799</v>
      </c>
      <c r="Q42" s="53" t="s">
        <v>800</v>
      </c>
      <c r="R42" s="53" t="s">
        <v>801</v>
      </c>
      <c r="S42" s="53" t="s">
        <v>802</v>
      </c>
      <c r="T42" s="53" t="s">
        <v>803</v>
      </c>
      <c r="U42" s="53" t="s">
        <v>804</v>
      </c>
      <c r="V42" s="53" t="s">
        <v>805</v>
      </c>
      <c r="W42" s="53" t="s">
        <v>806</v>
      </c>
      <c r="X42" s="53" t="s">
        <v>807</v>
      </c>
      <c r="Y42" s="53" t="s">
        <v>808</v>
      </c>
      <c r="Z42" s="53" t="s">
        <v>63</v>
      </c>
      <c r="AA42" s="53" t="s">
        <v>809</v>
      </c>
      <c r="AB42" s="53" t="s">
        <v>810</v>
      </c>
      <c r="AC42" s="53" t="s">
        <v>811</v>
      </c>
      <c r="AD42" s="53" t="s">
        <v>63</v>
      </c>
      <c r="AE42" s="53" t="s">
        <v>63</v>
      </c>
      <c r="AF42" s="53" t="s">
        <v>812</v>
      </c>
      <c r="AG42" s="53" t="s">
        <v>63</v>
      </c>
      <c r="AH42" s="53" t="s">
        <v>813</v>
      </c>
      <c r="AI42" s="53" t="s">
        <v>814</v>
      </c>
      <c r="AJ42" s="53" t="s">
        <v>63</v>
      </c>
      <c r="AK42" s="53" t="s">
        <v>815</v>
      </c>
      <c r="AL42" s="53" t="s">
        <v>816</v>
      </c>
      <c r="AM42" s="53" t="s">
        <v>51</v>
      </c>
      <c r="AN42" s="56" t="s">
        <v>1335</v>
      </c>
      <c r="AO42" s="56" t="s">
        <v>1087</v>
      </c>
      <c r="AP42" s="56" t="s">
        <v>1103</v>
      </c>
      <c r="AQ42" s="56" t="s">
        <v>1336</v>
      </c>
      <c r="AR42" s="56" t="s">
        <v>1337</v>
      </c>
      <c r="AS42" s="56" t="s">
        <v>1338</v>
      </c>
      <c r="AT42" s="56" t="s">
        <v>1339</v>
      </c>
      <c r="AU42" s="56" t="s">
        <v>1340</v>
      </c>
      <c r="AV42" s="56" t="s">
        <v>1341</v>
      </c>
    </row>
    <row r="43" spans="1:48" ht="96" customHeight="1">
      <c r="A43" s="52" t="s">
        <v>817</v>
      </c>
      <c r="B43" s="53" t="s">
        <v>818</v>
      </c>
      <c r="C43" s="53" t="s">
        <v>819</v>
      </c>
      <c r="D43" s="53" t="s">
        <v>820</v>
      </c>
      <c r="E43" s="53" t="s">
        <v>51</v>
      </c>
      <c r="F43" s="53" t="s">
        <v>821</v>
      </c>
      <c r="G43" s="53" t="s">
        <v>822</v>
      </c>
      <c r="H43" s="53" t="s">
        <v>823</v>
      </c>
      <c r="I43" s="53" t="s">
        <v>824</v>
      </c>
      <c r="J43" s="53" t="s">
        <v>825</v>
      </c>
      <c r="K43" s="53" t="s">
        <v>826</v>
      </c>
      <c r="L43" s="53" t="s">
        <v>827</v>
      </c>
      <c r="M43" s="53" t="s">
        <v>828</v>
      </c>
      <c r="N43" s="53" t="s">
        <v>829</v>
      </c>
      <c r="O43" s="53" t="s">
        <v>829</v>
      </c>
      <c r="P43" s="53" t="s">
        <v>51</v>
      </c>
      <c r="Q43" s="53" t="s">
        <v>58</v>
      </c>
      <c r="R43" s="40" t="s">
        <v>58</v>
      </c>
      <c r="S43" s="40" t="s">
        <v>58</v>
      </c>
      <c r="T43" s="53" t="s">
        <v>51</v>
      </c>
      <c r="U43" s="40" t="s">
        <v>58</v>
      </c>
      <c r="V43" s="53" t="s">
        <v>830</v>
      </c>
      <c r="W43" s="53" t="s">
        <v>831</v>
      </c>
      <c r="X43" s="53" t="s">
        <v>832</v>
      </c>
      <c r="Y43" s="53" t="s">
        <v>833</v>
      </c>
      <c r="Z43" s="53" t="s">
        <v>834</v>
      </c>
      <c r="AA43" s="40" t="s">
        <v>63</v>
      </c>
      <c r="AB43" s="53" t="s">
        <v>835</v>
      </c>
      <c r="AC43" s="40" t="s">
        <v>63</v>
      </c>
      <c r="AD43" s="53" t="s">
        <v>63</v>
      </c>
      <c r="AE43" s="53" t="s">
        <v>63</v>
      </c>
      <c r="AF43" s="53" t="s">
        <v>63</v>
      </c>
      <c r="AG43" s="53" t="s">
        <v>63</v>
      </c>
      <c r="AH43" s="53" t="s">
        <v>836</v>
      </c>
      <c r="AI43" s="53" t="s">
        <v>837</v>
      </c>
      <c r="AJ43" s="53" t="s">
        <v>838</v>
      </c>
      <c r="AK43" s="53" t="s">
        <v>839</v>
      </c>
      <c r="AL43" s="53" t="s">
        <v>827</v>
      </c>
      <c r="AM43" s="53" t="s">
        <v>840</v>
      </c>
      <c r="AN43" s="56" t="s">
        <v>1342</v>
      </c>
      <c r="AO43" s="56" t="s">
        <v>1342</v>
      </c>
      <c r="AP43" s="56" t="s">
        <v>1343</v>
      </c>
      <c r="AQ43" s="56" t="s">
        <v>1344</v>
      </c>
      <c r="AR43" s="56" t="s">
        <v>1345</v>
      </c>
      <c r="AS43" s="56" t="s">
        <v>1346</v>
      </c>
      <c r="AT43" s="56" t="s">
        <v>1347</v>
      </c>
      <c r="AU43" s="56" t="s">
        <v>1348</v>
      </c>
      <c r="AV43" s="56" t="s">
        <v>1349</v>
      </c>
    </row>
    <row r="44" spans="1:48" ht="127.5" customHeight="1">
      <c r="A44" s="65" t="s">
        <v>841</v>
      </c>
      <c r="B44" s="53" t="s">
        <v>842</v>
      </c>
      <c r="C44" s="40" t="s">
        <v>58</v>
      </c>
      <c r="D44" s="53" t="s">
        <v>843</v>
      </c>
      <c r="E44" s="53" t="s">
        <v>844</v>
      </c>
      <c r="F44" s="53" t="s">
        <v>843</v>
      </c>
      <c r="G44" s="53" t="s">
        <v>845</v>
      </c>
      <c r="H44" s="40" t="s">
        <v>51</v>
      </c>
      <c r="I44" s="40" t="s">
        <v>846</v>
      </c>
      <c r="J44" s="40" t="s">
        <v>847</v>
      </c>
      <c r="K44" s="53" t="s">
        <v>848</v>
      </c>
      <c r="L44" s="53" t="s">
        <v>849</v>
      </c>
      <c r="M44" s="53" t="s">
        <v>850</v>
      </c>
      <c r="N44" s="40" t="s">
        <v>58</v>
      </c>
      <c r="O44" s="40" t="s">
        <v>58</v>
      </c>
      <c r="P44" s="40" t="s">
        <v>851</v>
      </c>
      <c r="Q44" s="40" t="s">
        <v>852</v>
      </c>
      <c r="R44" s="53" t="s">
        <v>853</v>
      </c>
      <c r="S44" s="53" t="s">
        <v>853</v>
      </c>
      <c r="T44" s="53" t="s">
        <v>51</v>
      </c>
      <c r="U44" s="40" t="s">
        <v>58</v>
      </c>
      <c r="V44" s="55" t="s">
        <v>189</v>
      </c>
      <c r="W44" s="53" t="s">
        <v>58</v>
      </c>
      <c r="X44" s="53" t="s">
        <v>58</v>
      </c>
      <c r="Y44" s="53" t="s">
        <v>58</v>
      </c>
      <c r="Z44" s="53" t="s">
        <v>58</v>
      </c>
      <c r="AA44" s="53" t="s">
        <v>58</v>
      </c>
      <c r="AB44" s="53" t="s">
        <v>58</v>
      </c>
      <c r="AC44" s="53" t="s">
        <v>58</v>
      </c>
      <c r="AD44" s="53" t="s">
        <v>58</v>
      </c>
      <c r="AE44" s="53" t="s">
        <v>58</v>
      </c>
      <c r="AF44" s="53" t="s">
        <v>58</v>
      </c>
      <c r="AG44" s="53" t="s">
        <v>58</v>
      </c>
      <c r="AH44" s="53" t="s">
        <v>58</v>
      </c>
      <c r="AI44" s="53" t="s">
        <v>58</v>
      </c>
      <c r="AJ44" s="53" t="s">
        <v>58</v>
      </c>
      <c r="AK44" s="53" t="s">
        <v>58</v>
      </c>
      <c r="AL44" s="53" t="s">
        <v>854</v>
      </c>
      <c r="AM44" s="53" t="s">
        <v>51</v>
      </c>
      <c r="AN44" s="56" t="s">
        <v>1350</v>
      </c>
      <c r="AO44" s="56" t="s">
        <v>1103</v>
      </c>
      <c r="AP44" s="56" t="s">
        <v>1103</v>
      </c>
      <c r="AQ44" s="56" t="s">
        <v>1351</v>
      </c>
      <c r="AR44" s="56" t="s">
        <v>1352</v>
      </c>
      <c r="AS44" s="56" t="s">
        <v>1353</v>
      </c>
      <c r="AT44" s="56" t="s">
        <v>1354</v>
      </c>
      <c r="AU44" s="56" t="s">
        <v>1355</v>
      </c>
      <c r="AV44" s="56" t="s">
        <v>1356</v>
      </c>
    </row>
    <row r="45" spans="1:48" ht="79.5" customHeight="1">
      <c r="A45" s="52" t="s">
        <v>855</v>
      </c>
      <c r="B45" s="53" t="s">
        <v>856</v>
      </c>
      <c r="C45" s="53" t="s">
        <v>857</v>
      </c>
      <c r="D45" s="53" t="s">
        <v>858</v>
      </c>
      <c r="E45" s="53" t="s">
        <v>51</v>
      </c>
      <c r="F45" s="53" t="s">
        <v>859</v>
      </c>
      <c r="G45" s="53" t="s">
        <v>860</v>
      </c>
      <c r="H45" s="53" t="s">
        <v>51</v>
      </c>
      <c r="I45" s="53" t="s">
        <v>861</v>
      </c>
      <c r="J45" s="53" t="s">
        <v>862</v>
      </c>
      <c r="K45" s="53" t="s">
        <v>863</v>
      </c>
      <c r="L45" s="53" t="s">
        <v>864</v>
      </c>
      <c r="M45" s="53" t="s">
        <v>865</v>
      </c>
      <c r="N45" s="53" t="s">
        <v>866</v>
      </c>
      <c r="O45" s="53" t="s">
        <v>866</v>
      </c>
      <c r="P45" s="53" t="s">
        <v>867</v>
      </c>
      <c r="Q45" s="53" t="s">
        <v>868</v>
      </c>
      <c r="R45" s="40" t="s">
        <v>51</v>
      </c>
      <c r="S45" s="40" t="s">
        <v>51</v>
      </c>
      <c r="T45" s="53" t="s">
        <v>869</v>
      </c>
      <c r="U45" s="58">
        <v>500000</v>
      </c>
      <c r="V45" s="53" t="s">
        <v>870</v>
      </c>
      <c r="W45" s="53" t="s">
        <v>871</v>
      </c>
      <c r="X45" s="53" t="s">
        <v>872</v>
      </c>
      <c r="Y45" s="53" t="s">
        <v>871</v>
      </c>
      <c r="Z45" s="53" t="s">
        <v>63</v>
      </c>
      <c r="AA45" s="53" t="s">
        <v>873</v>
      </c>
      <c r="AB45" s="53" t="s">
        <v>63</v>
      </c>
      <c r="AC45" s="53" t="s">
        <v>874</v>
      </c>
      <c r="AD45" s="53" t="s">
        <v>63</v>
      </c>
      <c r="AE45" s="53" t="s">
        <v>63</v>
      </c>
      <c r="AF45" s="53" t="s">
        <v>875</v>
      </c>
      <c r="AG45" s="53" t="s">
        <v>876</v>
      </c>
      <c r="AH45" s="53" t="s">
        <v>877</v>
      </c>
      <c r="AI45" s="40" t="s">
        <v>63</v>
      </c>
      <c r="AJ45" s="53" t="s">
        <v>878</v>
      </c>
      <c r="AK45" s="53" t="s">
        <v>879</v>
      </c>
      <c r="AL45" s="53" t="s">
        <v>864</v>
      </c>
      <c r="AM45" s="53" t="s">
        <v>880</v>
      </c>
      <c r="AN45" s="56" t="s">
        <v>1357</v>
      </c>
      <c r="AO45" s="56" t="s">
        <v>1357</v>
      </c>
      <c r="AP45" s="56" t="s">
        <v>1358</v>
      </c>
      <c r="AQ45" s="56" t="s">
        <v>1359</v>
      </c>
      <c r="AR45" s="56" t="s">
        <v>1360</v>
      </c>
      <c r="AS45" s="56" t="s">
        <v>1361</v>
      </c>
      <c r="AT45" s="56" t="s">
        <v>1362</v>
      </c>
      <c r="AU45" s="56" t="s">
        <v>1363</v>
      </c>
      <c r="AV45" s="56" t="s">
        <v>1364</v>
      </c>
    </row>
    <row r="46" spans="1:48" ht="207.75" customHeight="1">
      <c r="A46" s="52" t="s">
        <v>881</v>
      </c>
      <c r="B46" s="53" t="s">
        <v>882</v>
      </c>
      <c r="C46" s="53" t="s">
        <v>883</v>
      </c>
      <c r="D46" s="53" t="s">
        <v>51</v>
      </c>
      <c r="E46" s="53" t="s">
        <v>51</v>
      </c>
      <c r="F46" s="53" t="s">
        <v>51</v>
      </c>
      <c r="G46" s="53" t="s">
        <v>884</v>
      </c>
      <c r="H46" s="53" t="s">
        <v>63</v>
      </c>
      <c r="I46" s="53" t="s">
        <v>885</v>
      </c>
      <c r="J46" s="53" t="s">
        <v>51</v>
      </c>
      <c r="K46" s="53" t="s">
        <v>886</v>
      </c>
      <c r="L46" s="53" t="s">
        <v>887</v>
      </c>
      <c r="M46" s="53" t="s">
        <v>888</v>
      </c>
      <c r="N46" s="53" t="s">
        <v>51</v>
      </c>
      <c r="O46" s="60" t="s">
        <v>889</v>
      </c>
      <c r="P46" s="53" t="s">
        <v>51</v>
      </c>
      <c r="Q46" s="53" t="s">
        <v>58</v>
      </c>
      <c r="R46" s="40" t="s">
        <v>58</v>
      </c>
      <c r="S46" s="40" t="s">
        <v>58</v>
      </c>
      <c r="T46" s="53" t="s">
        <v>51</v>
      </c>
      <c r="U46" s="40" t="s">
        <v>58</v>
      </c>
      <c r="V46" s="53" t="s">
        <v>890</v>
      </c>
      <c r="W46" s="40" t="s">
        <v>58</v>
      </c>
      <c r="X46" s="40" t="s">
        <v>58</v>
      </c>
      <c r="Y46" s="40" t="s">
        <v>58</v>
      </c>
      <c r="Z46" s="40" t="s">
        <v>58</v>
      </c>
      <c r="AA46" s="40" t="s">
        <v>58</v>
      </c>
      <c r="AB46" s="53" t="s">
        <v>891</v>
      </c>
      <c r="AC46" s="40" t="s">
        <v>58</v>
      </c>
      <c r="AD46" s="40" t="s">
        <v>58</v>
      </c>
      <c r="AE46" s="40" t="s">
        <v>58</v>
      </c>
      <c r="AF46" s="40" t="s">
        <v>58</v>
      </c>
      <c r="AG46" s="40" t="s">
        <v>58</v>
      </c>
      <c r="AH46" s="40" t="s">
        <v>58</v>
      </c>
      <c r="AI46" s="40" t="s">
        <v>58</v>
      </c>
      <c r="AJ46" s="40" t="s">
        <v>58</v>
      </c>
      <c r="AK46" s="40" t="s">
        <v>58</v>
      </c>
      <c r="AL46" s="60" t="s">
        <v>887</v>
      </c>
      <c r="AM46" s="53" t="s">
        <v>51</v>
      </c>
      <c r="AN46" s="56" t="s">
        <v>1365</v>
      </c>
      <c r="AO46" s="56" t="s">
        <v>1103</v>
      </c>
      <c r="AP46" s="56" t="s">
        <v>1103</v>
      </c>
      <c r="AQ46" s="56" t="s">
        <v>1103</v>
      </c>
      <c r="AR46" s="56" t="s">
        <v>1366</v>
      </c>
      <c r="AS46" s="56" t="s">
        <v>1367</v>
      </c>
      <c r="AT46" s="56" t="s">
        <v>1368</v>
      </c>
      <c r="AU46" s="56" t="s">
        <v>1369</v>
      </c>
      <c r="AV46" s="56" t="s">
        <v>1370</v>
      </c>
    </row>
    <row r="47" spans="1:48" ht="165" customHeight="1">
      <c r="A47" s="52" t="s">
        <v>892</v>
      </c>
      <c r="B47" s="53" t="s">
        <v>893</v>
      </c>
      <c r="C47" s="53" t="s">
        <v>894</v>
      </c>
      <c r="D47" s="53" t="s">
        <v>51</v>
      </c>
      <c r="E47" s="53" t="s">
        <v>51</v>
      </c>
      <c r="F47" s="53" t="s">
        <v>51</v>
      </c>
      <c r="G47" s="53" t="s">
        <v>895</v>
      </c>
      <c r="H47" s="53" t="s">
        <v>51</v>
      </c>
      <c r="I47" s="53" t="s">
        <v>896</v>
      </c>
      <c r="J47" s="53" t="s">
        <v>51</v>
      </c>
      <c r="K47" s="53" t="s">
        <v>897</v>
      </c>
      <c r="L47" s="53" t="s">
        <v>898</v>
      </c>
      <c r="M47" s="53" t="s">
        <v>898</v>
      </c>
      <c r="N47" s="53" t="s">
        <v>51</v>
      </c>
      <c r="O47" s="53" t="s">
        <v>899</v>
      </c>
      <c r="P47" s="53" t="s">
        <v>51</v>
      </c>
      <c r="Q47" s="53" t="s">
        <v>58</v>
      </c>
      <c r="R47" s="40" t="s">
        <v>58</v>
      </c>
      <c r="S47" s="40" t="s">
        <v>58</v>
      </c>
      <c r="T47" s="53" t="s">
        <v>51</v>
      </c>
      <c r="U47" s="40" t="s">
        <v>58</v>
      </c>
      <c r="V47" s="53" t="s">
        <v>900</v>
      </c>
      <c r="W47" s="53" t="s">
        <v>901</v>
      </c>
      <c r="X47" s="53" t="s">
        <v>63</v>
      </c>
      <c r="Y47" s="53" t="s">
        <v>902</v>
      </c>
      <c r="Z47" s="53" t="s">
        <v>903</v>
      </c>
      <c r="AA47" s="40" t="s">
        <v>63</v>
      </c>
      <c r="AB47" s="53" t="s">
        <v>63</v>
      </c>
      <c r="AC47" s="40" t="s">
        <v>63</v>
      </c>
      <c r="AD47" s="53" t="s">
        <v>63</v>
      </c>
      <c r="AE47" s="53" t="s">
        <v>63</v>
      </c>
      <c r="AF47" s="53" t="s">
        <v>904</v>
      </c>
      <c r="AG47" s="53" t="s">
        <v>905</v>
      </c>
      <c r="AH47" s="57" t="s">
        <v>906</v>
      </c>
      <c r="AI47" s="40" t="s">
        <v>51</v>
      </c>
      <c r="AJ47" s="53" t="s">
        <v>907</v>
      </c>
      <c r="AK47" s="53" t="s">
        <v>908</v>
      </c>
      <c r="AL47" s="53" t="s">
        <v>898</v>
      </c>
      <c r="AM47" s="53" t="s">
        <v>909</v>
      </c>
      <c r="AN47" s="56" t="s">
        <v>1371</v>
      </c>
      <c r="AO47" s="56" t="s">
        <v>1371</v>
      </c>
      <c r="AP47" s="56" t="s">
        <v>1372</v>
      </c>
      <c r="AQ47" s="56" t="s">
        <v>1373</v>
      </c>
      <c r="AR47" s="56" t="s">
        <v>1103</v>
      </c>
      <c r="AS47" s="56" t="s">
        <v>1374</v>
      </c>
      <c r="AT47" s="56" t="s">
        <v>1103</v>
      </c>
      <c r="AU47" s="56" t="s">
        <v>1375</v>
      </c>
      <c r="AV47" s="56" t="s">
        <v>1103</v>
      </c>
    </row>
    <row r="48" spans="1:48" ht="111.75" customHeight="1">
      <c r="A48" s="52" t="s">
        <v>910</v>
      </c>
      <c r="B48" s="53" t="s">
        <v>911</v>
      </c>
      <c r="C48" s="53" t="s">
        <v>912</v>
      </c>
      <c r="D48" s="53" t="s">
        <v>913</v>
      </c>
      <c r="E48" s="53" t="s">
        <v>51</v>
      </c>
      <c r="F48" s="53" t="s">
        <v>914</v>
      </c>
      <c r="G48" s="53" t="s">
        <v>915</v>
      </c>
      <c r="H48" s="53" t="s">
        <v>51</v>
      </c>
      <c r="I48" s="53" t="s">
        <v>916</v>
      </c>
      <c r="J48" s="53" t="s">
        <v>51</v>
      </c>
      <c r="K48" s="53" t="s">
        <v>917</v>
      </c>
      <c r="L48" s="53" t="s">
        <v>918</v>
      </c>
      <c r="M48" s="53" t="s">
        <v>919</v>
      </c>
      <c r="N48" s="53" t="s">
        <v>920</v>
      </c>
      <c r="O48" s="53" t="s">
        <v>921</v>
      </c>
      <c r="P48" s="53" t="s">
        <v>922</v>
      </c>
      <c r="Q48" s="53" t="s">
        <v>922</v>
      </c>
      <c r="R48" s="53" t="s">
        <v>922</v>
      </c>
      <c r="S48" s="53" t="s">
        <v>922</v>
      </c>
      <c r="T48" s="53" t="s">
        <v>51</v>
      </c>
      <c r="U48" s="40" t="s">
        <v>58</v>
      </c>
      <c r="V48" s="55" t="s">
        <v>189</v>
      </c>
      <c r="W48" s="53" t="s">
        <v>58</v>
      </c>
      <c r="X48" s="53" t="s">
        <v>58</v>
      </c>
      <c r="Y48" s="53" t="s">
        <v>58</v>
      </c>
      <c r="Z48" s="53" t="s">
        <v>58</v>
      </c>
      <c r="AA48" s="53" t="s">
        <v>58</v>
      </c>
      <c r="AB48" s="53" t="s">
        <v>58</v>
      </c>
      <c r="AC48" s="53" t="s">
        <v>58</v>
      </c>
      <c r="AD48" s="53" t="s">
        <v>58</v>
      </c>
      <c r="AE48" s="53" t="s">
        <v>58</v>
      </c>
      <c r="AF48" s="53" t="s">
        <v>58</v>
      </c>
      <c r="AG48" s="53" t="s">
        <v>58</v>
      </c>
      <c r="AH48" s="53" t="s">
        <v>58</v>
      </c>
      <c r="AI48" s="53" t="s">
        <v>58</v>
      </c>
      <c r="AJ48" s="53" t="s">
        <v>58</v>
      </c>
      <c r="AK48" s="53" t="s">
        <v>58</v>
      </c>
      <c r="AL48" s="53" t="s">
        <v>918</v>
      </c>
      <c r="AM48" s="53" t="s">
        <v>923</v>
      </c>
      <c r="AN48" s="56" t="s">
        <v>1376</v>
      </c>
      <c r="AO48" s="56" t="s">
        <v>1103</v>
      </c>
      <c r="AP48" s="56" t="s">
        <v>1103</v>
      </c>
      <c r="AQ48" s="56" t="s">
        <v>1377</v>
      </c>
      <c r="AR48" s="56" t="s">
        <v>1378</v>
      </c>
      <c r="AS48" s="56" t="s">
        <v>1379</v>
      </c>
      <c r="AT48" s="56" t="s">
        <v>1380</v>
      </c>
      <c r="AU48" s="56" t="s">
        <v>1103</v>
      </c>
      <c r="AV48" s="56" t="s">
        <v>1381</v>
      </c>
    </row>
    <row r="49" spans="1:48" ht="300" customHeight="1">
      <c r="A49" s="52" t="s">
        <v>924</v>
      </c>
      <c r="B49" s="53" t="s">
        <v>925</v>
      </c>
      <c r="C49" s="53" t="s">
        <v>926</v>
      </c>
      <c r="D49" s="53" t="s">
        <v>51</v>
      </c>
      <c r="E49" s="40" t="s">
        <v>51</v>
      </c>
      <c r="F49" s="53" t="s">
        <v>51</v>
      </c>
      <c r="G49" s="53" t="s">
        <v>927</v>
      </c>
      <c r="H49" s="53" t="s">
        <v>51</v>
      </c>
      <c r="I49" s="53" t="s">
        <v>928</v>
      </c>
      <c r="J49" s="40" t="s">
        <v>51</v>
      </c>
      <c r="K49" s="53" t="s">
        <v>929</v>
      </c>
      <c r="L49" s="53" t="s">
        <v>930</v>
      </c>
      <c r="M49" s="53" t="s">
        <v>931</v>
      </c>
      <c r="N49" s="53" t="s">
        <v>932</v>
      </c>
      <c r="O49" s="53" t="s">
        <v>932</v>
      </c>
      <c r="P49" s="53" t="s">
        <v>933</v>
      </c>
      <c r="Q49" s="53" t="s">
        <v>934</v>
      </c>
      <c r="R49" s="40" t="s">
        <v>51</v>
      </c>
      <c r="S49" s="40" t="s">
        <v>51</v>
      </c>
      <c r="T49" s="53" t="s">
        <v>935</v>
      </c>
      <c r="U49" s="40" t="s">
        <v>936</v>
      </c>
      <c r="V49" s="53" t="s">
        <v>937</v>
      </c>
      <c r="W49" s="53" t="s">
        <v>938</v>
      </c>
      <c r="X49" s="53" t="s">
        <v>939</v>
      </c>
      <c r="Y49" s="53" t="s">
        <v>940</v>
      </c>
      <c r="Z49" s="53" t="s">
        <v>63</v>
      </c>
      <c r="AA49" s="53" t="s">
        <v>941</v>
      </c>
      <c r="AB49" s="53" t="s">
        <v>942</v>
      </c>
      <c r="AC49" s="40" t="s">
        <v>63</v>
      </c>
      <c r="AD49" s="53" t="s">
        <v>63</v>
      </c>
      <c r="AE49" s="53" t="s">
        <v>63</v>
      </c>
      <c r="AF49" s="53" t="s">
        <v>63</v>
      </c>
      <c r="AG49" s="53" t="s">
        <v>63</v>
      </c>
      <c r="AH49" s="57" t="s">
        <v>943</v>
      </c>
      <c r="AI49" s="53" t="s">
        <v>944</v>
      </c>
      <c r="AJ49" s="53" t="s">
        <v>938</v>
      </c>
      <c r="AK49" s="53" t="s">
        <v>945</v>
      </c>
      <c r="AL49" s="53" t="s">
        <v>930</v>
      </c>
      <c r="AM49" s="53" t="s">
        <v>946</v>
      </c>
      <c r="AN49" s="56" t="s">
        <v>1382</v>
      </c>
      <c r="AO49" s="56" t="s">
        <v>1382</v>
      </c>
      <c r="AP49" s="56" t="s">
        <v>1383</v>
      </c>
      <c r="AQ49" s="56" t="s">
        <v>1384</v>
      </c>
      <c r="AR49" s="56" t="s">
        <v>1385</v>
      </c>
      <c r="AS49" s="56" t="s">
        <v>1386</v>
      </c>
      <c r="AT49" s="56" t="s">
        <v>1387</v>
      </c>
      <c r="AU49" s="56" t="s">
        <v>1388</v>
      </c>
      <c r="AV49" s="56" t="s">
        <v>1389</v>
      </c>
    </row>
    <row r="50" spans="1:48" ht="127.5" customHeight="1">
      <c r="A50" s="52" t="s">
        <v>947</v>
      </c>
      <c r="B50" s="53" t="s">
        <v>948</v>
      </c>
      <c r="C50" s="53" t="s">
        <v>949</v>
      </c>
      <c r="D50" s="53" t="s">
        <v>51</v>
      </c>
      <c r="E50" s="53" t="s">
        <v>51</v>
      </c>
      <c r="F50" s="53" t="s">
        <v>278</v>
      </c>
      <c r="G50" s="53" t="s">
        <v>950</v>
      </c>
      <c r="H50" s="53" t="s">
        <v>51</v>
      </c>
      <c r="I50" s="53" t="s">
        <v>951</v>
      </c>
      <c r="J50" s="53" t="s">
        <v>952</v>
      </c>
      <c r="K50" s="53" t="s">
        <v>953</v>
      </c>
      <c r="L50" s="53" t="s">
        <v>954</v>
      </c>
      <c r="M50" s="53" t="s">
        <v>955</v>
      </c>
      <c r="N50" s="53" t="s">
        <v>58</v>
      </c>
      <c r="O50" s="53" t="s">
        <v>58</v>
      </c>
      <c r="P50" s="53" t="s">
        <v>956</v>
      </c>
      <c r="Q50" s="53" t="s">
        <v>957</v>
      </c>
      <c r="R50" s="53" t="s">
        <v>957</v>
      </c>
      <c r="S50" s="53" t="s">
        <v>957</v>
      </c>
      <c r="T50" s="53" t="s">
        <v>958</v>
      </c>
      <c r="U50" s="53" t="s">
        <v>959</v>
      </c>
      <c r="V50" s="53" t="s">
        <v>960</v>
      </c>
      <c r="W50" s="53" t="s">
        <v>961</v>
      </c>
      <c r="X50" s="53" t="s">
        <v>962</v>
      </c>
      <c r="Y50" s="53" t="s">
        <v>63</v>
      </c>
      <c r="Z50" s="53" t="s">
        <v>63</v>
      </c>
      <c r="AA50" s="40" t="s">
        <v>63</v>
      </c>
      <c r="AB50" s="53" t="s">
        <v>63</v>
      </c>
      <c r="AC50" s="40" t="s">
        <v>63</v>
      </c>
      <c r="AD50" s="53" t="s">
        <v>278</v>
      </c>
      <c r="AE50" s="53" t="s">
        <v>963</v>
      </c>
      <c r="AF50" s="53" t="s">
        <v>63</v>
      </c>
      <c r="AG50" s="53" t="s">
        <v>63</v>
      </c>
      <c r="AH50" s="57" t="s">
        <v>964</v>
      </c>
      <c r="AI50" s="57" t="s">
        <v>63</v>
      </c>
      <c r="AJ50" s="57" t="s">
        <v>63</v>
      </c>
      <c r="AK50" s="53" t="s">
        <v>965</v>
      </c>
      <c r="AL50" s="53" t="s">
        <v>954</v>
      </c>
      <c r="AM50" s="53" t="s">
        <v>966</v>
      </c>
      <c r="AN50" s="56" t="s">
        <v>1390</v>
      </c>
      <c r="AO50" s="56" t="s">
        <v>1103</v>
      </c>
      <c r="AP50" s="56" t="s">
        <v>1103</v>
      </c>
      <c r="AQ50" s="56" t="s">
        <v>1391</v>
      </c>
      <c r="AR50" s="56" t="s">
        <v>1392</v>
      </c>
      <c r="AS50" s="56" t="s">
        <v>1393</v>
      </c>
      <c r="AT50" s="56" t="s">
        <v>1394</v>
      </c>
      <c r="AU50" s="56" t="s">
        <v>1395</v>
      </c>
      <c r="AV50" s="56" t="s">
        <v>1396</v>
      </c>
    </row>
    <row r="51" spans="1:48" ht="150" customHeight="1">
      <c r="A51" s="52" t="s">
        <v>967</v>
      </c>
      <c r="B51" s="53" t="s">
        <v>968</v>
      </c>
      <c r="C51" s="53" t="s">
        <v>969</v>
      </c>
      <c r="D51" s="53" t="s">
        <v>51</v>
      </c>
      <c r="E51" s="53" t="s">
        <v>51</v>
      </c>
      <c r="F51" s="53" t="s">
        <v>51</v>
      </c>
      <c r="G51" s="53" t="s">
        <v>970</v>
      </c>
      <c r="H51" s="53" t="s">
        <v>51</v>
      </c>
      <c r="I51" s="53" t="s">
        <v>971</v>
      </c>
      <c r="J51" s="53" t="s">
        <v>51</v>
      </c>
      <c r="K51" s="53" t="s">
        <v>972</v>
      </c>
      <c r="L51" s="53" t="s">
        <v>973</v>
      </c>
      <c r="M51" s="53" t="s">
        <v>974</v>
      </c>
      <c r="N51" s="53" t="s">
        <v>51</v>
      </c>
      <c r="O51" s="53" t="s">
        <v>975</v>
      </c>
      <c r="P51" s="53" t="s">
        <v>51</v>
      </c>
      <c r="Q51" s="53" t="s">
        <v>58</v>
      </c>
      <c r="R51" s="40" t="s">
        <v>58</v>
      </c>
      <c r="S51" s="40" t="s">
        <v>58</v>
      </c>
      <c r="T51" s="53" t="s">
        <v>976</v>
      </c>
      <c r="U51" s="58">
        <v>500000</v>
      </c>
      <c r="V51" s="53" t="s">
        <v>977</v>
      </c>
      <c r="W51" s="53" t="s">
        <v>978</v>
      </c>
      <c r="X51" s="53" t="s">
        <v>979</v>
      </c>
      <c r="Y51" s="53" t="s">
        <v>980</v>
      </c>
      <c r="Z51" s="53" t="s">
        <v>63</v>
      </c>
      <c r="AA51" s="53" t="s">
        <v>981</v>
      </c>
      <c r="AB51" s="53" t="s">
        <v>63</v>
      </c>
      <c r="AC51" s="40" t="s">
        <v>63</v>
      </c>
      <c r="AD51" s="40" t="s">
        <v>63</v>
      </c>
      <c r="AE51" s="40" t="s">
        <v>63</v>
      </c>
      <c r="AF51" s="53" t="s">
        <v>63</v>
      </c>
      <c r="AG51" s="53" t="s">
        <v>63</v>
      </c>
      <c r="AH51" s="57" t="s">
        <v>982</v>
      </c>
      <c r="AI51" s="53" t="s">
        <v>983</v>
      </c>
      <c r="AJ51" s="57" t="s">
        <v>63</v>
      </c>
      <c r="AK51" s="53" t="s">
        <v>984</v>
      </c>
      <c r="AL51" s="53" t="s">
        <v>973</v>
      </c>
      <c r="AM51" s="53" t="s">
        <v>985</v>
      </c>
      <c r="AN51" s="56" t="s">
        <v>1397</v>
      </c>
      <c r="AO51" s="56" t="s">
        <v>1397</v>
      </c>
      <c r="AP51" s="56" t="s">
        <v>1103</v>
      </c>
      <c r="AQ51" s="56" t="s">
        <v>1103</v>
      </c>
      <c r="AR51" s="56" t="s">
        <v>1398</v>
      </c>
      <c r="AS51" s="56" t="s">
        <v>1399</v>
      </c>
      <c r="AT51" s="56" t="s">
        <v>1400</v>
      </c>
      <c r="AU51" s="56" t="s">
        <v>1401</v>
      </c>
      <c r="AV51" s="56" t="s">
        <v>1402</v>
      </c>
    </row>
    <row r="52" spans="1:48" ht="111.75" customHeight="1">
      <c r="A52" s="52" t="s">
        <v>986</v>
      </c>
      <c r="B52" s="53" t="s">
        <v>987</v>
      </c>
      <c r="C52" s="53" t="s">
        <v>988</v>
      </c>
      <c r="D52" s="53" t="s">
        <v>51</v>
      </c>
      <c r="E52" s="53" t="s">
        <v>51</v>
      </c>
      <c r="F52" s="53" t="s">
        <v>51</v>
      </c>
      <c r="G52" s="53" t="s">
        <v>989</v>
      </c>
      <c r="H52" s="53" t="s">
        <v>51</v>
      </c>
      <c r="I52" s="53" t="s">
        <v>990</v>
      </c>
      <c r="J52" s="53" t="s">
        <v>51</v>
      </c>
      <c r="K52" s="53" t="s">
        <v>991</v>
      </c>
      <c r="L52" s="53" t="s">
        <v>992</v>
      </c>
      <c r="M52" s="53" t="s">
        <v>993</v>
      </c>
      <c r="N52" s="53" t="s">
        <v>51</v>
      </c>
      <c r="O52" s="53" t="s">
        <v>994</v>
      </c>
      <c r="P52" s="53" t="s">
        <v>995</v>
      </c>
      <c r="Q52" s="53" t="s">
        <v>51</v>
      </c>
      <c r="R52" s="53" t="s">
        <v>995</v>
      </c>
      <c r="S52" s="53" t="s">
        <v>995</v>
      </c>
      <c r="T52" s="53" t="s">
        <v>996</v>
      </c>
      <c r="U52" s="58">
        <v>500000</v>
      </c>
      <c r="V52" s="53" t="s">
        <v>997</v>
      </c>
      <c r="W52" s="53" t="s">
        <v>998</v>
      </c>
      <c r="X52" s="53" t="s">
        <v>999</v>
      </c>
      <c r="Y52" s="53" t="s">
        <v>1000</v>
      </c>
      <c r="Z52" s="53" t="s">
        <v>1001</v>
      </c>
      <c r="AA52" s="40" t="s">
        <v>63</v>
      </c>
      <c r="AB52" s="53" t="s">
        <v>1002</v>
      </c>
      <c r="AC52" s="40" t="s">
        <v>63</v>
      </c>
      <c r="AD52" s="53" t="s">
        <v>63</v>
      </c>
      <c r="AE52" s="53" t="s">
        <v>63</v>
      </c>
      <c r="AF52" s="53" t="s">
        <v>63</v>
      </c>
      <c r="AG52" s="53" t="s">
        <v>1003</v>
      </c>
      <c r="AH52" s="57" t="s">
        <v>1004</v>
      </c>
      <c r="AI52" s="53" t="s">
        <v>1005</v>
      </c>
      <c r="AJ52" s="53" t="s">
        <v>1006</v>
      </c>
      <c r="AK52" s="53" t="s">
        <v>1007</v>
      </c>
      <c r="AL52" s="53" t="s">
        <v>992</v>
      </c>
      <c r="AM52" s="53" t="s">
        <v>1008</v>
      </c>
      <c r="AN52" s="56" t="s">
        <v>1403</v>
      </c>
      <c r="AO52" s="56" t="s">
        <v>1404</v>
      </c>
      <c r="AP52" s="56" t="s">
        <v>1405</v>
      </c>
      <c r="AQ52" s="56" t="s">
        <v>1406</v>
      </c>
      <c r="AR52" s="56" t="s">
        <v>1407</v>
      </c>
      <c r="AS52" s="56" t="s">
        <v>1408</v>
      </c>
      <c r="AT52" s="56" t="s">
        <v>1409</v>
      </c>
      <c r="AU52" s="56" t="s">
        <v>1410</v>
      </c>
      <c r="AV52" s="56" t="s">
        <v>1411</v>
      </c>
    </row>
    <row r="53" spans="1:48" ht="60" customHeight="1">
      <c r="A53" s="52" t="s">
        <v>1009</v>
      </c>
      <c r="B53" s="53" t="s">
        <v>285</v>
      </c>
      <c r="C53" s="40" t="s">
        <v>58</v>
      </c>
      <c r="D53" s="53" t="s">
        <v>1010</v>
      </c>
      <c r="E53" s="53" t="s">
        <v>1011</v>
      </c>
      <c r="F53" s="53" t="s">
        <v>1012</v>
      </c>
      <c r="G53" s="53" t="s">
        <v>1013</v>
      </c>
      <c r="H53" s="53" t="s">
        <v>51</v>
      </c>
      <c r="I53" s="53" t="s">
        <v>1014</v>
      </c>
      <c r="J53" s="53" t="s">
        <v>1015</v>
      </c>
      <c r="K53" s="53" t="s">
        <v>1016</v>
      </c>
      <c r="L53" s="53" t="s">
        <v>1017</v>
      </c>
      <c r="M53" s="53" t="s">
        <v>1018</v>
      </c>
      <c r="N53" s="53" t="s">
        <v>1019</v>
      </c>
      <c r="O53" s="53" t="s">
        <v>1020</v>
      </c>
      <c r="P53" s="53" t="s">
        <v>51</v>
      </c>
      <c r="Q53" s="53" t="s">
        <v>58</v>
      </c>
      <c r="R53" s="40" t="s">
        <v>58</v>
      </c>
      <c r="S53" s="40" t="s">
        <v>58</v>
      </c>
      <c r="T53" s="53" t="s">
        <v>51</v>
      </c>
      <c r="U53" s="40" t="s">
        <v>58</v>
      </c>
      <c r="V53" s="53" t="s">
        <v>189</v>
      </c>
      <c r="W53" s="53" t="s">
        <v>58</v>
      </c>
      <c r="X53" s="53" t="s">
        <v>58</v>
      </c>
      <c r="Y53" s="53" t="s">
        <v>58</v>
      </c>
      <c r="Z53" s="53" t="s">
        <v>58</v>
      </c>
      <c r="AA53" s="53" t="s">
        <v>58</v>
      </c>
      <c r="AB53" s="53" t="s">
        <v>58</v>
      </c>
      <c r="AC53" s="53" t="s">
        <v>58</v>
      </c>
      <c r="AD53" s="53" t="s">
        <v>58</v>
      </c>
      <c r="AE53" s="53" t="s">
        <v>58</v>
      </c>
      <c r="AF53" s="53" t="s">
        <v>58</v>
      </c>
      <c r="AG53" s="53" t="s">
        <v>58</v>
      </c>
      <c r="AH53" s="53" t="s">
        <v>58</v>
      </c>
      <c r="AI53" s="53" t="s">
        <v>58</v>
      </c>
      <c r="AJ53" s="53" t="s">
        <v>58</v>
      </c>
      <c r="AK53" s="53" t="s">
        <v>58</v>
      </c>
      <c r="AL53" s="53" t="s">
        <v>1017</v>
      </c>
      <c r="AM53" s="53" t="s">
        <v>1021</v>
      </c>
      <c r="AN53" s="56" t="s">
        <v>1103</v>
      </c>
      <c r="AO53" s="56" t="s">
        <v>1103</v>
      </c>
      <c r="AP53" s="56" t="s">
        <v>1103</v>
      </c>
      <c r="AQ53" s="56" t="s">
        <v>1103</v>
      </c>
      <c r="AR53" s="56" t="s">
        <v>1103</v>
      </c>
      <c r="AS53" s="56" t="s">
        <v>1103</v>
      </c>
      <c r="AT53" s="56" t="s">
        <v>1103</v>
      </c>
      <c r="AU53" s="56" t="s">
        <v>1103</v>
      </c>
      <c r="AV53" s="56" t="s">
        <v>1103</v>
      </c>
    </row>
    <row r="54" spans="1:48" ht="15.75" customHeight="1">
      <c r="A54" s="52" t="s">
        <v>1022</v>
      </c>
      <c r="B54" s="40" t="s">
        <v>51</v>
      </c>
      <c r="C54" s="40"/>
      <c r="D54" s="40" t="s">
        <v>51</v>
      </c>
      <c r="E54" s="40" t="s">
        <v>1023</v>
      </c>
      <c r="F54" s="40" t="s">
        <v>51</v>
      </c>
      <c r="G54" s="53" t="s">
        <v>1024</v>
      </c>
      <c r="H54" s="40" t="s">
        <v>51</v>
      </c>
      <c r="I54" s="53" t="s">
        <v>1025</v>
      </c>
      <c r="J54" s="40" t="s">
        <v>51</v>
      </c>
      <c r="K54" s="53" t="s">
        <v>1026</v>
      </c>
      <c r="L54" s="40" t="s">
        <v>51</v>
      </c>
      <c r="M54" s="40" t="s">
        <v>51</v>
      </c>
      <c r="N54" s="40" t="s">
        <v>51</v>
      </c>
      <c r="O54" s="53" t="s">
        <v>1027</v>
      </c>
      <c r="P54" s="40" t="s">
        <v>51</v>
      </c>
      <c r="Q54" s="40" t="s">
        <v>58</v>
      </c>
      <c r="R54" s="40" t="s">
        <v>58</v>
      </c>
      <c r="S54" s="40" t="s">
        <v>58</v>
      </c>
      <c r="T54" s="40" t="s">
        <v>51</v>
      </c>
      <c r="U54" s="40" t="s">
        <v>58</v>
      </c>
      <c r="V54" s="53" t="s">
        <v>1028</v>
      </c>
      <c r="W54" s="53" t="s">
        <v>58</v>
      </c>
      <c r="X54" s="53" t="s">
        <v>58</v>
      </c>
      <c r="Y54" s="53" t="s">
        <v>58</v>
      </c>
      <c r="Z54" s="53" t="s">
        <v>58</v>
      </c>
      <c r="AA54" s="53" t="s">
        <v>58</v>
      </c>
      <c r="AB54" s="53" t="s">
        <v>58</v>
      </c>
      <c r="AC54" s="53" t="s">
        <v>58</v>
      </c>
      <c r="AD54" s="53" t="s">
        <v>58</v>
      </c>
      <c r="AE54" s="53" t="s">
        <v>58</v>
      </c>
      <c r="AF54" s="53" t="s">
        <v>58</v>
      </c>
      <c r="AG54" s="53" t="s">
        <v>58</v>
      </c>
      <c r="AH54" s="53" t="s">
        <v>58</v>
      </c>
      <c r="AI54" s="53" t="s">
        <v>58</v>
      </c>
      <c r="AJ54" s="53" t="s">
        <v>58</v>
      </c>
      <c r="AK54" s="53" t="s">
        <v>58</v>
      </c>
      <c r="AL54" s="40" t="s">
        <v>51</v>
      </c>
      <c r="AM54" s="40" t="s">
        <v>51</v>
      </c>
      <c r="AN54" s="29"/>
      <c r="AO54" s="29"/>
      <c r="AP54" s="29"/>
      <c r="AQ54" s="29"/>
      <c r="AR54" s="29"/>
      <c r="AS54" s="29"/>
      <c r="AT54" s="29"/>
      <c r="AU54" s="29"/>
      <c r="AV54" s="29"/>
    </row>
    <row r="55" spans="1:48" ht="30" customHeight="1">
      <c r="A55" s="52" t="s">
        <v>1029</v>
      </c>
      <c r="B55" s="40" t="s">
        <v>51</v>
      </c>
      <c r="C55" s="53" t="s">
        <v>1030</v>
      </c>
      <c r="D55" s="53" t="s">
        <v>51</v>
      </c>
      <c r="E55" s="53" t="s">
        <v>51</v>
      </c>
      <c r="F55" s="53" t="s">
        <v>51</v>
      </c>
      <c r="G55" s="53" t="s">
        <v>1031</v>
      </c>
      <c r="H55" s="53" t="s">
        <v>51</v>
      </c>
      <c r="I55" s="53" t="s">
        <v>1032</v>
      </c>
      <c r="J55" s="53" t="s">
        <v>51</v>
      </c>
      <c r="K55" s="53" t="s">
        <v>1033</v>
      </c>
      <c r="L55" s="53" t="s">
        <v>1034</v>
      </c>
      <c r="M55" s="53" t="s">
        <v>1035</v>
      </c>
      <c r="N55" s="53" t="s">
        <v>58</v>
      </c>
      <c r="O55" s="53" t="s">
        <v>58</v>
      </c>
      <c r="P55" s="40" t="s">
        <v>51</v>
      </c>
      <c r="Q55" s="40" t="s">
        <v>58</v>
      </c>
      <c r="R55" s="40" t="s">
        <v>58</v>
      </c>
      <c r="S55" s="40" t="s">
        <v>58</v>
      </c>
      <c r="T55" s="53" t="s">
        <v>1036</v>
      </c>
      <c r="U55" s="40" t="s">
        <v>1037</v>
      </c>
      <c r="V55" s="40" t="s">
        <v>1038</v>
      </c>
      <c r="W55" s="40" t="s">
        <v>1039</v>
      </c>
      <c r="X55" s="40" t="s">
        <v>63</v>
      </c>
      <c r="Y55" s="40" t="s">
        <v>63</v>
      </c>
      <c r="Z55" s="40" t="s">
        <v>63</v>
      </c>
      <c r="AA55" s="40" t="s">
        <v>63</v>
      </c>
      <c r="AB55" s="40" t="s">
        <v>63</v>
      </c>
      <c r="AC55" s="40" t="s">
        <v>63</v>
      </c>
      <c r="AD55" s="40" t="s">
        <v>63</v>
      </c>
      <c r="AE55" s="40" t="s">
        <v>63</v>
      </c>
      <c r="AF55" s="40" t="s">
        <v>63</v>
      </c>
      <c r="AG55" s="40" t="s">
        <v>63</v>
      </c>
      <c r="AH55" s="40" t="s">
        <v>63</v>
      </c>
      <c r="AI55" s="40" t="s">
        <v>63</v>
      </c>
      <c r="AJ55" s="40" t="s">
        <v>63</v>
      </c>
      <c r="AK55" s="40" t="s">
        <v>58</v>
      </c>
      <c r="AL55" s="53" t="s">
        <v>1040</v>
      </c>
      <c r="AM55" s="40" t="s">
        <v>51</v>
      </c>
      <c r="AN55" s="29"/>
      <c r="AO55" s="29"/>
      <c r="AP55" s="29"/>
      <c r="AQ55" s="29"/>
      <c r="AR55" s="29"/>
      <c r="AS55" s="29"/>
      <c r="AT55" s="29"/>
      <c r="AU55" s="29"/>
      <c r="AV55" s="29"/>
    </row>
    <row r="56" spans="1:48" ht="30" customHeight="1">
      <c r="A56" s="52" t="s">
        <v>1041</v>
      </c>
      <c r="B56" s="40" t="s">
        <v>51</v>
      </c>
      <c r="C56" s="40"/>
      <c r="D56" s="53" t="s">
        <v>51</v>
      </c>
      <c r="E56" s="53" t="s">
        <v>51</v>
      </c>
      <c r="F56" s="53" t="s">
        <v>51</v>
      </c>
      <c r="G56" s="53" t="s">
        <v>1042</v>
      </c>
      <c r="H56" s="53" t="s">
        <v>51</v>
      </c>
      <c r="I56" s="53" t="s">
        <v>1043</v>
      </c>
      <c r="J56" s="53" t="s">
        <v>51</v>
      </c>
      <c r="K56" s="53" t="s">
        <v>1044</v>
      </c>
      <c r="L56" s="53" t="s">
        <v>1045</v>
      </c>
      <c r="M56" s="53" t="s">
        <v>1046</v>
      </c>
      <c r="N56" s="53" t="s">
        <v>51</v>
      </c>
      <c r="O56" s="53" t="s">
        <v>1047</v>
      </c>
      <c r="P56" s="40" t="s">
        <v>51</v>
      </c>
      <c r="Q56" s="40" t="s">
        <v>58</v>
      </c>
      <c r="R56" s="40" t="s">
        <v>58</v>
      </c>
      <c r="S56" s="40" t="s">
        <v>58</v>
      </c>
      <c r="T56" s="40" t="s">
        <v>51</v>
      </c>
      <c r="U56" s="40" t="s">
        <v>58</v>
      </c>
      <c r="V56" s="40" t="s">
        <v>189</v>
      </c>
      <c r="W56" s="40" t="s">
        <v>58</v>
      </c>
      <c r="X56" s="40" t="s">
        <v>58</v>
      </c>
      <c r="Y56" s="40" t="s">
        <v>58</v>
      </c>
      <c r="Z56" s="40" t="s">
        <v>58</v>
      </c>
      <c r="AA56" s="40" t="s">
        <v>58</v>
      </c>
      <c r="AB56" s="40" t="s">
        <v>58</v>
      </c>
      <c r="AC56" s="40" t="s">
        <v>58</v>
      </c>
      <c r="AD56" s="40" t="s">
        <v>58</v>
      </c>
      <c r="AE56" s="40" t="s">
        <v>58</v>
      </c>
      <c r="AF56" s="40" t="s">
        <v>58</v>
      </c>
      <c r="AG56" s="40" t="s">
        <v>58</v>
      </c>
      <c r="AH56" s="40" t="s">
        <v>58</v>
      </c>
      <c r="AI56" s="40" t="s">
        <v>58</v>
      </c>
      <c r="AJ56" s="40" t="s">
        <v>58</v>
      </c>
      <c r="AK56" s="40" t="s">
        <v>58</v>
      </c>
      <c r="AL56" s="53" t="s">
        <v>1045</v>
      </c>
      <c r="AM56" s="40" t="s">
        <v>51</v>
      </c>
      <c r="AN56" s="29"/>
      <c r="AO56" s="29"/>
      <c r="AP56" s="29"/>
      <c r="AQ56" s="29"/>
      <c r="AR56" s="29"/>
      <c r="AS56" s="29"/>
      <c r="AT56" s="29"/>
      <c r="AU56" s="29"/>
      <c r="AV56" s="29"/>
    </row>
    <row r="57" spans="1:48" ht="30" customHeight="1">
      <c r="A57" s="52" t="s">
        <v>1048</v>
      </c>
      <c r="B57" s="40" t="s">
        <v>51</v>
      </c>
      <c r="C57" s="40"/>
      <c r="D57" s="53" t="s">
        <v>51</v>
      </c>
      <c r="E57" s="53" t="s">
        <v>51</v>
      </c>
      <c r="F57" s="53" t="s">
        <v>51</v>
      </c>
      <c r="G57" s="53" t="s">
        <v>1049</v>
      </c>
      <c r="H57" s="53" t="s">
        <v>51</v>
      </c>
      <c r="I57" s="53" t="s">
        <v>1050</v>
      </c>
      <c r="J57" s="53" t="s">
        <v>51</v>
      </c>
      <c r="K57" s="53" t="s">
        <v>1051</v>
      </c>
      <c r="L57" s="53" t="s">
        <v>51</v>
      </c>
      <c r="M57" s="53" t="s">
        <v>1052</v>
      </c>
      <c r="N57" s="53" t="s">
        <v>1053</v>
      </c>
      <c r="O57" s="53" t="s">
        <v>1054</v>
      </c>
      <c r="P57" s="40" t="s">
        <v>51</v>
      </c>
      <c r="Q57" s="40" t="s">
        <v>58</v>
      </c>
      <c r="R57" s="40" t="s">
        <v>58</v>
      </c>
      <c r="S57" s="40" t="s">
        <v>58</v>
      </c>
      <c r="T57" s="40" t="s">
        <v>51</v>
      </c>
      <c r="U57" s="40" t="s">
        <v>58</v>
      </c>
      <c r="V57" s="40" t="s">
        <v>189</v>
      </c>
      <c r="W57" s="40" t="s">
        <v>58</v>
      </c>
      <c r="X57" s="40" t="s">
        <v>58</v>
      </c>
      <c r="Y57" s="40" t="s">
        <v>58</v>
      </c>
      <c r="Z57" s="40" t="s">
        <v>58</v>
      </c>
      <c r="AA57" s="40" t="s">
        <v>58</v>
      </c>
      <c r="AB57" s="40" t="s">
        <v>58</v>
      </c>
      <c r="AC57" s="40" t="s">
        <v>58</v>
      </c>
      <c r="AD57" s="40" t="s">
        <v>58</v>
      </c>
      <c r="AE57" s="40" t="s">
        <v>58</v>
      </c>
      <c r="AF57" s="40" t="s">
        <v>58</v>
      </c>
      <c r="AG57" s="40" t="s">
        <v>58</v>
      </c>
      <c r="AH57" s="40" t="s">
        <v>58</v>
      </c>
      <c r="AI57" s="40" t="s">
        <v>58</v>
      </c>
      <c r="AJ57" s="40" t="s">
        <v>58</v>
      </c>
      <c r="AK57" s="40" t="s">
        <v>58</v>
      </c>
      <c r="AL57" s="53" t="s">
        <v>1052</v>
      </c>
      <c r="AM57" s="40" t="s">
        <v>1055</v>
      </c>
      <c r="AN57" s="29"/>
      <c r="AO57" s="29"/>
      <c r="AP57" s="29"/>
      <c r="AQ57" s="29"/>
      <c r="AR57" s="29"/>
      <c r="AS57" s="29"/>
      <c r="AT57" s="29"/>
      <c r="AU57" s="29"/>
      <c r="AV57" s="29"/>
    </row>
    <row r="58" spans="1:48" ht="45" customHeight="1">
      <c r="A58" s="52" t="s">
        <v>1056</v>
      </c>
      <c r="B58" s="40" t="s">
        <v>51</v>
      </c>
      <c r="C58" s="40"/>
      <c r="D58" s="53" t="s">
        <v>51</v>
      </c>
      <c r="E58" s="53" t="s">
        <v>51</v>
      </c>
      <c r="F58" s="53" t="s">
        <v>51</v>
      </c>
      <c r="G58" s="53" t="s">
        <v>1057</v>
      </c>
      <c r="H58" s="53" t="s">
        <v>1058</v>
      </c>
      <c r="I58" s="53" t="s">
        <v>1059</v>
      </c>
      <c r="J58" s="53" t="s">
        <v>51</v>
      </c>
      <c r="K58" s="53" t="s">
        <v>51</v>
      </c>
      <c r="L58" s="53" t="s">
        <v>51</v>
      </c>
      <c r="M58" s="53" t="s">
        <v>51</v>
      </c>
      <c r="N58" s="53" t="s">
        <v>51</v>
      </c>
      <c r="O58" s="61" t="s">
        <v>1060</v>
      </c>
      <c r="P58" s="40" t="s">
        <v>51</v>
      </c>
      <c r="Q58" s="40" t="s">
        <v>58</v>
      </c>
      <c r="R58" s="40" t="s">
        <v>58</v>
      </c>
      <c r="S58" s="40" t="s">
        <v>58</v>
      </c>
      <c r="T58" s="40" t="s">
        <v>58</v>
      </c>
      <c r="U58" s="40" t="s">
        <v>58</v>
      </c>
      <c r="V58" s="40" t="s">
        <v>189</v>
      </c>
      <c r="W58" s="40" t="s">
        <v>58</v>
      </c>
      <c r="X58" s="40" t="s">
        <v>58</v>
      </c>
      <c r="Y58" s="40" t="s">
        <v>58</v>
      </c>
      <c r="Z58" s="40" t="s">
        <v>58</v>
      </c>
      <c r="AA58" s="40" t="s">
        <v>58</v>
      </c>
      <c r="AB58" s="40" t="s">
        <v>58</v>
      </c>
      <c r="AC58" s="40" t="s">
        <v>58</v>
      </c>
      <c r="AD58" s="40" t="s">
        <v>58</v>
      </c>
      <c r="AE58" s="40" t="s">
        <v>58</v>
      </c>
      <c r="AF58" s="40" t="s">
        <v>58</v>
      </c>
      <c r="AG58" s="40" t="s">
        <v>58</v>
      </c>
      <c r="AH58" s="40" t="s">
        <v>58</v>
      </c>
      <c r="AI58" s="40" t="s">
        <v>58</v>
      </c>
      <c r="AJ58" s="40" t="s">
        <v>58</v>
      </c>
      <c r="AK58" s="40" t="s">
        <v>58</v>
      </c>
      <c r="AL58" s="61" t="s">
        <v>1060</v>
      </c>
      <c r="AM58" s="40" t="s">
        <v>51</v>
      </c>
      <c r="AN58" s="29"/>
      <c r="AO58" s="29"/>
      <c r="AP58" s="29"/>
      <c r="AQ58" s="29"/>
      <c r="AR58" s="29"/>
      <c r="AS58" s="29"/>
      <c r="AT58" s="29"/>
      <c r="AU58" s="29"/>
      <c r="AV58" s="29"/>
    </row>
    <row r="59" spans="1:48">
      <c r="A59" s="73"/>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53"/>
      <c r="AJ59" s="40"/>
      <c r="AK59" s="40"/>
      <c r="AL59" s="40"/>
      <c r="AM59" s="40"/>
      <c r="AN59" s="26"/>
      <c r="AO59" s="26"/>
      <c r="AP59" s="26"/>
      <c r="AQ59" s="26"/>
      <c r="AR59" s="26"/>
      <c r="AS59" s="26"/>
      <c r="AT59" s="26"/>
      <c r="AU59" s="26"/>
      <c r="AV59" s="26"/>
    </row>
    <row r="60" spans="1:48" ht="390">
      <c r="A60" s="39" t="s">
        <v>1061</v>
      </c>
      <c r="B60" s="53" t="s">
        <v>1062</v>
      </c>
      <c r="C60" s="40" t="s">
        <v>1063</v>
      </c>
      <c r="D60" s="40" t="s">
        <v>1064</v>
      </c>
      <c r="E60" s="40" t="s">
        <v>51</v>
      </c>
      <c r="F60" s="40" t="s">
        <v>1065</v>
      </c>
      <c r="G60" s="40" t="s">
        <v>51</v>
      </c>
      <c r="H60" s="40" t="s">
        <v>1066</v>
      </c>
      <c r="I60" s="40" t="s">
        <v>51</v>
      </c>
      <c r="J60" s="40" t="s">
        <v>1067</v>
      </c>
      <c r="K60" s="40" t="s">
        <v>51</v>
      </c>
      <c r="L60" s="40" t="s">
        <v>1068</v>
      </c>
      <c r="M60" s="40" t="s">
        <v>51</v>
      </c>
      <c r="N60" s="40" t="s">
        <v>1068</v>
      </c>
      <c r="O60" s="40" t="s">
        <v>51</v>
      </c>
      <c r="P60" s="53" t="s">
        <v>1069</v>
      </c>
      <c r="Q60" s="40" t="s">
        <v>1065</v>
      </c>
      <c r="R60" s="40" t="s">
        <v>51</v>
      </c>
      <c r="S60" s="40" t="s">
        <v>51</v>
      </c>
      <c r="T60" s="40" t="s">
        <v>51</v>
      </c>
      <c r="U60" s="40" t="s">
        <v>58</v>
      </c>
      <c r="V60" s="53" t="s">
        <v>1070</v>
      </c>
      <c r="W60" s="40" t="s">
        <v>1071</v>
      </c>
      <c r="X60" s="53" t="s">
        <v>1072</v>
      </c>
      <c r="Y60" s="40" t="s">
        <v>51</v>
      </c>
      <c r="Z60" s="40" t="s">
        <v>1073</v>
      </c>
      <c r="AA60" s="40" t="s">
        <v>51</v>
      </c>
      <c r="AB60" s="40" t="s">
        <v>51</v>
      </c>
      <c r="AC60" s="40" t="s">
        <v>51</v>
      </c>
      <c r="AD60" s="40" t="s">
        <v>51</v>
      </c>
      <c r="AE60" s="53" t="s">
        <v>51</v>
      </c>
      <c r="AF60" s="40" t="s">
        <v>51</v>
      </c>
      <c r="AG60" s="40" t="s">
        <v>51</v>
      </c>
      <c r="AH60" s="40" t="s">
        <v>51</v>
      </c>
      <c r="AI60" s="53" t="s">
        <v>51</v>
      </c>
      <c r="AJ60" s="53" t="s">
        <v>1074</v>
      </c>
      <c r="AK60" s="53" t="s">
        <v>1075</v>
      </c>
      <c r="AL60" s="53" t="s">
        <v>1076</v>
      </c>
      <c r="AM60" s="53" t="s">
        <v>1076</v>
      </c>
      <c r="AN60" s="29"/>
      <c r="AO60" s="29"/>
      <c r="AP60" s="29"/>
      <c r="AQ60" s="29"/>
      <c r="AR60" s="29"/>
      <c r="AS60" s="29"/>
      <c r="AT60" s="29"/>
      <c r="AU60" s="29"/>
      <c r="AV60" s="29"/>
    </row>
    <row r="61" spans="1:48">
      <c r="A61" s="37"/>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44"/>
      <c r="AJ61" s="24"/>
      <c r="AK61" s="24"/>
      <c r="AL61" s="24"/>
      <c r="AM61" s="24"/>
    </row>
    <row r="62" spans="1:48">
      <c r="A62" s="16"/>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9"/>
      <c r="AJ62" s="10"/>
      <c r="AK62" s="10"/>
      <c r="AL62" s="10"/>
      <c r="AM62" s="10"/>
    </row>
    <row r="63" spans="1:48">
      <c r="A63" s="16"/>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9"/>
      <c r="AJ63" s="10"/>
      <c r="AK63" s="10"/>
      <c r="AL63" s="10"/>
      <c r="AM63" s="10"/>
    </row>
    <row r="64" spans="1:48">
      <c r="A64" s="16"/>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9"/>
      <c r="AJ64" s="10"/>
      <c r="AK64" s="10"/>
      <c r="AL64" s="10"/>
      <c r="AM64" s="10"/>
    </row>
    <row r="65" spans="1:39">
      <c r="A65" s="16"/>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9"/>
      <c r="AJ65" s="10"/>
      <c r="AK65" s="10"/>
      <c r="AL65" s="10"/>
      <c r="AM65" s="10"/>
    </row>
    <row r="66" spans="1:39">
      <c r="A66" s="16"/>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9"/>
      <c r="AJ66" s="10"/>
      <c r="AK66" s="10"/>
      <c r="AL66" s="10"/>
      <c r="AM66" s="10"/>
    </row>
    <row r="67" spans="1:39">
      <c r="A67" s="16"/>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9"/>
      <c r="AJ67" s="10"/>
      <c r="AK67" s="10"/>
      <c r="AL67" s="10"/>
      <c r="AM67" s="10"/>
    </row>
    <row r="68" spans="1:39">
      <c r="A68" s="16"/>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9"/>
      <c r="AJ68" s="10"/>
      <c r="AK68" s="10"/>
      <c r="AL68" s="10"/>
      <c r="AM68" s="10"/>
    </row>
    <row r="69" spans="1:39">
      <c r="A69" s="16"/>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9"/>
      <c r="AJ69" s="10"/>
      <c r="AK69" s="10"/>
      <c r="AL69" s="10"/>
      <c r="AM69" s="10"/>
    </row>
    <row r="70" spans="1:39">
      <c r="A70" s="16"/>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9"/>
      <c r="AJ70" s="10"/>
      <c r="AK70" s="10"/>
      <c r="AL70" s="10"/>
      <c r="AM70" s="10"/>
    </row>
    <row r="71" spans="1:39">
      <c r="A71" s="16"/>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9"/>
      <c r="AJ71" s="10"/>
      <c r="AK71" s="10"/>
      <c r="AL71" s="10"/>
      <c r="AM71" s="10"/>
    </row>
    <row r="72" spans="1:39">
      <c r="A72" s="16"/>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9"/>
      <c r="AJ72" s="10"/>
      <c r="AK72" s="10"/>
      <c r="AL72" s="10"/>
      <c r="AM72" s="10"/>
    </row>
    <row r="73" spans="1:39">
      <c r="A73" s="16"/>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9"/>
      <c r="AJ73" s="10"/>
      <c r="AK73" s="10"/>
      <c r="AL73" s="10"/>
      <c r="AM73" s="10"/>
    </row>
    <row r="74" spans="1:39">
      <c r="A74" s="16"/>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9"/>
      <c r="AJ74" s="10"/>
      <c r="AK74" s="10"/>
      <c r="AL74" s="10"/>
      <c r="AM74" s="10"/>
    </row>
    <row r="75" spans="1:39">
      <c r="A75" s="16"/>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9"/>
      <c r="AJ75" s="10"/>
      <c r="AK75" s="10"/>
      <c r="AL75" s="10"/>
      <c r="AM75" s="10"/>
    </row>
    <row r="76" spans="1:39">
      <c r="A76" s="16"/>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9"/>
      <c r="AJ76" s="10"/>
      <c r="AK76" s="10"/>
      <c r="AL76" s="10"/>
      <c r="AM76" s="10"/>
    </row>
    <row r="77" spans="1:39">
      <c r="A77" s="16"/>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9"/>
      <c r="AJ77" s="10"/>
      <c r="AK77" s="10"/>
      <c r="AL77" s="10"/>
      <c r="AM77" s="10"/>
    </row>
    <row r="78" spans="1:39">
      <c r="A78" s="16"/>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9"/>
      <c r="AJ78" s="10"/>
      <c r="AK78" s="10"/>
      <c r="AL78" s="10"/>
      <c r="AM78" s="10"/>
    </row>
    <row r="79" spans="1:39">
      <c r="A79" s="16"/>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9"/>
      <c r="AJ79" s="10"/>
      <c r="AK79" s="10"/>
      <c r="AL79" s="10"/>
      <c r="AM79" s="10"/>
    </row>
    <row r="80" spans="1:39">
      <c r="A80" s="16"/>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9"/>
      <c r="AJ80" s="10"/>
      <c r="AK80" s="10"/>
      <c r="AL80" s="10"/>
      <c r="AM80" s="10"/>
    </row>
    <row r="81" spans="1:39">
      <c r="A81" s="16"/>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9"/>
      <c r="AJ81" s="10"/>
      <c r="AK81" s="10"/>
      <c r="AL81" s="10"/>
      <c r="AM81" s="10"/>
    </row>
    <row r="82" spans="1:39">
      <c r="A82" s="16"/>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9"/>
      <c r="AJ82" s="10"/>
      <c r="AK82" s="10"/>
      <c r="AL82" s="10"/>
      <c r="AM82" s="10"/>
    </row>
    <row r="83" spans="1:39">
      <c r="A83" s="16"/>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9"/>
      <c r="AJ83" s="10"/>
      <c r="AK83" s="10"/>
      <c r="AL83" s="10"/>
      <c r="AM83" s="10"/>
    </row>
    <row r="84" spans="1:39">
      <c r="A84" s="16"/>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9"/>
      <c r="AJ84" s="10"/>
      <c r="AK84" s="10"/>
      <c r="AL84" s="10"/>
      <c r="AM84" s="10"/>
    </row>
    <row r="85" spans="1:39">
      <c r="A85" s="16"/>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9"/>
      <c r="AJ85" s="10"/>
      <c r="AK85" s="10"/>
      <c r="AL85" s="10"/>
      <c r="AM85" s="10"/>
    </row>
    <row r="86" spans="1:39">
      <c r="A86" s="16"/>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9"/>
      <c r="AJ86" s="10"/>
      <c r="AK86" s="10"/>
      <c r="AL86" s="10"/>
      <c r="AM86" s="10"/>
    </row>
    <row r="87" spans="1:39">
      <c r="A87" s="16"/>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9"/>
      <c r="AJ87" s="10"/>
      <c r="AK87" s="10"/>
      <c r="AL87" s="10"/>
      <c r="AM87" s="10"/>
    </row>
    <row r="88" spans="1:39">
      <c r="A88" s="16"/>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9"/>
      <c r="AJ88" s="10"/>
      <c r="AK88" s="10"/>
      <c r="AL88" s="10"/>
      <c r="AM88" s="10"/>
    </row>
    <row r="89" spans="1:39">
      <c r="A89" s="16"/>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9"/>
      <c r="AJ89" s="10"/>
      <c r="AK89" s="10"/>
      <c r="AL89" s="10"/>
      <c r="AM89" s="10"/>
    </row>
    <row r="90" spans="1:39">
      <c r="A90" s="16"/>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9"/>
      <c r="AJ90" s="10"/>
      <c r="AK90" s="10"/>
      <c r="AL90" s="10"/>
      <c r="AM90" s="10"/>
    </row>
    <row r="91" spans="1:39">
      <c r="A91" s="16"/>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9"/>
      <c r="AJ91" s="10"/>
      <c r="AK91" s="10"/>
      <c r="AL91" s="10"/>
      <c r="AM91" s="10"/>
    </row>
    <row r="92" spans="1:39">
      <c r="A92" s="16"/>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9"/>
      <c r="AJ92" s="10"/>
      <c r="AK92" s="10"/>
      <c r="AL92" s="10"/>
      <c r="AM92" s="10"/>
    </row>
    <row r="93" spans="1:39">
      <c r="A93" s="16"/>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9"/>
      <c r="AJ93" s="10"/>
      <c r="AK93" s="10"/>
      <c r="AL93" s="10"/>
      <c r="AM93" s="10"/>
    </row>
    <row r="94" spans="1:39">
      <c r="A94" s="16"/>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9"/>
      <c r="AJ94" s="10"/>
      <c r="AK94" s="10"/>
      <c r="AL94" s="10"/>
      <c r="AM94" s="10"/>
    </row>
    <row r="95" spans="1:39">
      <c r="A95" s="16"/>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9"/>
      <c r="AJ95" s="10"/>
      <c r="AK95" s="10"/>
      <c r="AL95" s="10"/>
      <c r="AM95" s="10"/>
    </row>
    <row r="96" spans="1:39">
      <c r="A96" s="16"/>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9"/>
      <c r="AJ96" s="10"/>
      <c r="AK96" s="10"/>
      <c r="AL96" s="10"/>
      <c r="AM96" s="10"/>
    </row>
    <row r="97" spans="1:39">
      <c r="A97" s="16"/>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9"/>
      <c r="AJ97" s="10"/>
      <c r="AK97" s="10"/>
      <c r="AL97" s="10"/>
      <c r="AM97" s="10"/>
    </row>
    <row r="98" spans="1:39">
      <c r="A98" s="16"/>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9"/>
      <c r="AJ98" s="10"/>
      <c r="AK98" s="10"/>
      <c r="AL98" s="10"/>
      <c r="AM98" s="10"/>
    </row>
    <row r="99" spans="1:39">
      <c r="A99" s="16"/>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9"/>
      <c r="AJ99" s="10"/>
      <c r="AK99" s="10"/>
      <c r="AL99" s="10"/>
      <c r="AM99" s="10"/>
    </row>
    <row r="100" spans="1:39">
      <c r="A100" s="16"/>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9"/>
      <c r="AJ100" s="10"/>
      <c r="AK100" s="10"/>
      <c r="AL100" s="10"/>
      <c r="AM100" s="10"/>
    </row>
    <row r="101" spans="1:39">
      <c r="A101" s="16"/>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9"/>
      <c r="AJ101" s="10"/>
      <c r="AK101" s="10"/>
      <c r="AL101" s="10"/>
      <c r="AM101" s="10"/>
    </row>
    <row r="102" spans="1:39">
      <c r="A102" s="16"/>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9"/>
      <c r="AJ102" s="10"/>
      <c r="AK102" s="10"/>
      <c r="AL102" s="10"/>
      <c r="AM102" s="10"/>
    </row>
    <row r="103" spans="1:39">
      <c r="A103" s="16"/>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9"/>
      <c r="AJ103" s="10"/>
      <c r="AK103" s="10"/>
      <c r="AL103" s="10"/>
      <c r="AM103" s="10"/>
    </row>
    <row r="104" spans="1:39">
      <c r="A104" s="16"/>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9"/>
      <c r="AJ104" s="10"/>
      <c r="AK104" s="10"/>
      <c r="AL104" s="10"/>
      <c r="AM104" s="10"/>
    </row>
    <row r="105" spans="1:39">
      <c r="A105" s="16"/>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9"/>
      <c r="AJ105" s="10"/>
      <c r="AK105" s="10"/>
      <c r="AL105" s="10"/>
      <c r="AM105" s="10"/>
    </row>
    <row r="106" spans="1:39">
      <c r="A106" s="16"/>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9"/>
      <c r="AJ106" s="10"/>
      <c r="AK106" s="10"/>
      <c r="AL106" s="10"/>
      <c r="AM106" s="10"/>
    </row>
    <row r="107" spans="1:39">
      <c r="A107" s="16"/>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9"/>
      <c r="AJ107" s="10"/>
      <c r="AK107" s="10"/>
      <c r="AL107" s="10"/>
      <c r="AM107" s="10"/>
    </row>
    <row r="108" spans="1:39">
      <c r="A108" s="16"/>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9"/>
      <c r="AJ108" s="10"/>
      <c r="AK108" s="10"/>
      <c r="AL108" s="10"/>
      <c r="AM108" s="10"/>
    </row>
    <row r="109" spans="1:39">
      <c r="A109" s="16"/>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9"/>
      <c r="AJ109" s="10"/>
      <c r="AK109" s="10"/>
      <c r="AL109" s="10"/>
      <c r="AM109" s="10"/>
    </row>
    <row r="110" spans="1:39">
      <c r="A110" s="16"/>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9"/>
      <c r="AJ110" s="10"/>
      <c r="AK110" s="10"/>
      <c r="AL110" s="10"/>
      <c r="AM110" s="10"/>
    </row>
    <row r="111" spans="1:39">
      <c r="A111" s="16"/>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9"/>
      <c r="AJ111" s="10"/>
      <c r="AK111" s="10"/>
      <c r="AL111" s="10"/>
      <c r="AM111" s="10"/>
    </row>
    <row r="112" spans="1:39">
      <c r="A112" s="16"/>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9"/>
      <c r="AJ112" s="10"/>
      <c r="AK112" s="10"/>
      <c r="AL112" s="10"/>
      <c r="AM112" s="10"/>
    </row>
    <row r="113" spans="1:39">
      <c r="A113" s="16"/>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9"/>
      <c r="AJ113" s="10"/>
      <c r="AK113" s="10"/>
      <c r="AL113" s="10"/>
      <c r="AM113" s="10"/>
    </row>
    <row r="114" spans="1:39">
      <c r="A114" s="16"/>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9"/>
      <c r="AJ114" s="10"/>
      <c r="AK114" s="10"/>
      <c r="AL114" s="10"/>
      <c r="AM114" s="10"/>
    </row>
    <row r="115" spans="1:39">
      <c r="A115" s="16"/>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9"/>
      <c r="AJ115" s="10"/>
      <c r="AK115" s="10"/>
      <c r="AL115" s="10"/>
      <c r="AM115" s="10"/>
    </row>
    <row r="116" spans="1:39">
      <c r="A116" s="16"/>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9"/>
      <c r="AJ116" s="10"/>
      <c r="AK116" s="10"/>
      <c r="AL116" s="10"/>
      <c r="AM116" s="10"/>
    </row>
    <row r="117" spans="1:39">
      <c r="A117" s="16"/>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9"/>
      <c r="AJ117" s="10"/>
      <c r="AK117" s="10"/>
      <c r="AL117" s="10"/>
      <c r="AM117" s="10"/>
    </row>
    <row r="118" spans="1:39">
      <c r="A118" s="16"/>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9"/>
      <c r="AJ118" s="10"/>
      <c r="AK118" s="10"/>
      <c r="AL118" s="10"/>
      <c r="AM118" s="10"/>
    </row>
    <row r="119" spans="1:39">
      <c r="A119" s="16"/>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9"/>
      <c r="AJ119" s="10"/>
      <c r="AK119" s="10"/>
      <c r="AL119" s="10"/>
      <c r="AM119" s="10"/>
    </row>
    <row r="120" spans="1:39">
      <c r="A120" s="16"/>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9"/>
      <c r="AJ120" s="10"/>
      <c r="AK120" s="10"/>
      <c r="AL120" s="10"/>
      <c r="AM120" s="10"/>
    </row>
    <row r="121" spans="1:39">
      <c r="A121" s="16"/>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9"/>
      <c r="AJ121" s="10"/>
      <c r="AK121" s="10"/>
      <c r="AL121" s="10"/>
      <c r="AM121" s="10"/>
    </row>
    <row r="122" spans="1:39">
      <c r="A122" s="16"/>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9"/>
      <c r="AJ122" s="10"/>
      <c r="AK122" s="10"/>
      <c r="AL122" s="10"/>
      <c r="AM122" s="10"/>
    </row>
    <row r="123" spans="1:39">
      <c r="A123" s="16"/>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9"/>
      <c r="AJ123" s="10"/>
      <c r="AK123" s="10"/>
      <c r="AL123" s="10"/>
      <c r="AM123" s="10"/>
    </row>
    <row r="124" spans="1:39">
      <c r="A124" s="16"/>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9"/>
      <c r="AJ124" s="10"/>
      <c r="AK124" s="10"/>
      <c r="AL124" s="10"/>
      <c r="AM124" s="10"/>
    </row>
    <row r="125" spans="1:39">
      <c r="A125" s="16"/>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9"/>
      <c r="AJ125" s="10"/>
      <c r="AK125" s="10"/>
      <c r="AL125" s="10"/>
      <c r="AM125" s="10"/>
    </row>
    <row r="126" spans="1:39">
      <c r="A126" s="16"/>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9"/>
      <c r="AJ126" s="10"/>
      <c r="AK126" s="10"/>
      <c r="AL126" s="10"/>
      <c r="AM126" s="10"/>
    </row>
    <row r="127" spans="1:39">
      <c r="A127" s="16"/>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9"/>
      <c r="AJ127" s="10"/>
      <c r="AK127" s="10"/>
      <c r="AL127" s="10"/>
      <c r="AM127" s="10"/>
    </row>
    <row r="128" spans="1:39">
      <c r="A128" s="16"/>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9"/>
      <c r="AJ128" s="10"/>
      <c r="AK128" s="10"/>
      <c r="AL128" s="10"/>
      <c r="AM128" s="10"/>
    </row>
    <row r="129" spans="1:39">
      <c r="A129" s="16"/>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9"/>
      <c r="AJ129" s="10"/>
      <c r="AK129" s="10"/>
      <c r="AL129" s="10"/>
      <c r="AM129" s="10"/>
    </row>
    <row r="130" spans="1:39">
      <c r="A130" s="16"/>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9"/>
      <c r="AJ130" s="10"/>
      <c r="AK130" s="10"/>
      <c r="AL130" s="10"/>
      <c r="AM130" s="10"/>
    </row>
    <row r="131" spans="1:39">
      <c r="A131" s="16"/>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9"/>
      <c r="AJ131" s="10"/>
      <c r="AK131" s="10"/>
      <c r="AL131" s="10"/>
      <c r="AM131" s="10"/>
    </row>
    <row r="132" spans="1:39">
      <c r="A132" s="16"/>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9"/>
      <c r="AJ132" s="10"/>
      <c r="AK132" s="10"/>
      <c r="AL132" s="10"/>
      <c r="AM132" s="10"/>
    </row>
    <row r="133" spans="1:39">
      <c r="A133" s="16"/>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9"/>
      <c r="AJ133" s="10"/>
      <c r="AK133" s="10"/>
      <c r="AL133" s="10"/>
      <c r="AM133" s="10"/>
    </row>
    <row r="134" spans="1:39">
      <c r="A134" s="16"/>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9"/>
      <c r="AJ134" s="10"/>
      <c r="AK134" s="10"/>
      <c r="AL134" s="10"/>
      <c r="AM134" s="10"/>
    </row>
    <row r="135" spans="1:39">
      <c r="A135" s="16"/>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9"/>
      <c r="AJ135" s="10"/>
      <c r="AK135" s="10"/>
      <c r="AL135" s="10"/>
      <c r="AM135" s="10"/>
    </row>
    <row r="136" spans="1:39">
      <c r="A136" s="16"/>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9"/>
      <c r="AJ136" s="10"/>
      <c r="AK136" s="10"/>
      <c r="AL136" s="10"/>
      <c r="AM136" s="10"/>
    </row>
    <row r="137" spans="1:39">
      <c r="A137" s="16"/>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9"/>
      <c r="AJ137" s="10"/>
      <c r="AK137" s="10"/>
      <c r="AL137" s="10"/>
      <c r="AM137" s="10"/>
    </row>
    <row r="138" spans="1:39">
      <c r="A138" s="16"/>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9"/>
      <c r="AJ138" s="10"/>
      <c r="AK138" s="10"/>
      <c r="AL138" s="10"/>
      <c r="AM138" s="10"/>
    </row>
    <row r="139" spans="1:39">
      <c r="A139" s="16"/>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9"/>
      <c r="AJ139" s="10"/>
      <c r="AK139" s="10"/>
      <c r="AL139" s="10"/>
      <c r="AM139" s="10"/>
    </row>
    <row r="140" spans="1:39">
      <c r="A140" s="16"/>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9"/>
      <c r="AJ140" s="10"/>
      <c r="AK140" s="10"/>
      <c r="AL140" s="10"/>
      <c r="AM140" s="10"/>
    </row>
    <row r="141" spans="1:39">
      <c r="A141" s="16"/>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9"/>
      <c r="AJ141" s="10"/>
      <c r="AK141" s="10"/>
      <c r="AL141" s="10"/>
      <c r="AM141" s="10"/>
    </row>
    <row r="142" spans="1:39">
      <c r="A142" s="16"/>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9"/>
      <c r="AJ142" s="10"/>
      <c r="AK142" s="10"/>
      <c r="AL142" s="10"/>
      <c r="AM142" s="10"/>
    </row>
    <row r="143" spans="1:39">
      <c r="A143" s="16"/>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9"/>
      <c r="AJ143" s="10"/>
      <c r="AK143" s="10"/>
      <c r="AL143" s="10"/>
      <c r="AM143" s="10"/>
    </row>
    <row r="144" spans="1:39">
      <c r="A144" s="16"/>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9"/>
      <c r="AJ144" s="10"/>
      <c r="AK144" s="10"/>
      <c r="AL144" s="10"/>
      <c r="AM144" s="10"/>
    </row>
    <row r="145" spans="1:39">
      <c r="A145" s="16"/>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9"/>
      <c r="AJ145" s="10"/>
      <c r="AK145" s="10"/>
      <c r="AL145" s="10"/>
      <c r="AM145" s="10"/>
    </row>
    <row r="146" spans="1:39">
      <c r="A146" s="16"/>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9"/>
      <c r="AJ146" s="10"/>
      <c r="AK146" s="10"/>
      <c r="AL146" s="10"/>
      <c r="AM146" s="10"/>
    </row>
    <row r="147" spans="1:39">
      <c r="A147" s="16"/>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9"/>
      <c r="AJ147" s="10"/>
      <c r="AK147" s="10"/>
      <c r="AL147" s="10"/>
      <c r="AM147" s="10"/>
    </row>
    <row r="148" spans="1:39">
      <c r="A148" s="16"/>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9"/>
      <c r="AJ148" s="10"/>
      <c r="AK148" s="10"/>
      <c r="AL148" s="10"/>
      <c r="AM148" s="10"/>
    </row>
    <row r="149" spans="1:39">
      <c r="A149" s="16"/>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9"/>
      <c r="AJ149" s="10"/>
      <c r="AK149" s="10"/>
      <c r="AL149" s="10"/>
      <c r="AM149" s="10"/>
    </row>
    <row r="150" spans="1:39">
      <c r="A150" s="16"/>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9"/>
      <c r="AJ150" s="10"/>
      <c r="AK150" s="10"/>
      <c r="AL150" s="10"/>
      <c r="AM150" s="10"/>
    </row>
    <row r="151" spans="1:39">
      <c r="A151" s="16"/>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9"/>
      <c r="AJ151" s="10"/>
      <c r="AK151" s="10"/>
      <c r="AL151" s="10"/>
      <c r="AM151" s="10"/>
    </row>
    <row r="152" spans="1:39">
      <c r="A152" s="16"/>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9"/>
      <c r="AJ152" s="10"/>
      <c r="AK152" s="10"/>
      <c r="AL152" s="10"/>
      <c r="AM152" s="10"/>
    </row>
    <row r="153" spans="1:39">
      <c r="A153" s="16"/>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9"/>
      <c r="AJ153" s="10"/>
      <c r="AK153" s="10"/>
      <c r="AL153" s="10"/>
      <c r="AM153" s="10"/>
    </row>
    <row r="154" spans="1:39">
      <c r="A154" s="16"/>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9"/>
      <c r="AJ154" s="10"/>
      <c r="AK154" s="10"/>
      <c r="AL154" s="10"/>
      <c r="AM154" s="10"/>
    </row>
    <row r="155" spans="1:39">
      <c r="A155" s="16"/>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9"/>
      <c r="AJ155" s="10"/>
      <c r="AK155" s="10"/>
      <c r="AL155" s="10"/>
      <c r="AM155" s="10"/>
    </row>
    <row r="156" spans="1:39">
      <c r="A156" s="16"/>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9"/>
      <c r="AJ156" s="10"/>
      <c r="AK156" s="10"/>
      <c r="AL156" s="10"/>
      <c r="AM156" s="10"/>
    </row>
    <row r="157" spans="1:39">
      <c r="A157" s="16"/>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9"/>
      <c r="AJ157" s="10"/>
      <c r="AK157" s="10"/>
      <c r="AL157" s="10"/>
      <c r="AM157" s="10"/>
    </row>
    <row r="158" spans="1:39">
      <c r="A158" s="16"/>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9"/>
      <c r="AJ158" s="10"/>
      <c r="AK158" s="10"/>
      <c r="AL158" s="10"/>
      <c r="AM158" s="10"/>
    </row>
    <row r="159" spans="1:39">
      <c r="A159" s="16"/>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9"/>
      <c r="AJ159" s="10"/>
      <c r="AK159" s="10"/>
      <c r="AL159" s="10"/>
      <c r="AM159" s="10"/>
    </row>
    <row r="160" spans="1:39">
      <c r="A160" s="16"/>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9"/>
      <c r="AJ160" s="10"/>
      <c r="AK160" s="10"/>
      <c r="AL160" s="10"/>
      <c r="AM160" s="10"/>
    </row>
    <row r="161" spans="1:39">
      <c r="A161" s="16"/>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9"/>
      <c r="AJ161" s="10"/>
      <c r="AK161" s="10"/>
      <c r="AL161" s="10"/>
      <c r="AM161" s="10"/>
    </row>
    <row r="162" spans="1:39">
      <c r="A162" s="16"/>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9"/>
      <c r="AJ162" s="10"/>
      <c r="AK162" s="10"/>
      <c r="AL162" s="10"/>
      <c r="AM162" s="10"/>
    </row>
    <row r="163" spans="1:39">
      <c r="A163" s="16"/>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9"/>
      <c r="AJ163" s="10"/>
      <c r="AK163" s="10"/>
      <c r="AL163" s="10"/>
      <c r="AM163" s="10"/>
    </row>
    <row r="164" spans="1:39">
      <c r="A164" s="16"/>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9"/>
      <c r="AJ164" s="10"/>
      <c r="AK164" s="10"/>
      <c r="AL164" s="10"/>
      <c r="AM164" s="10"/>
    </row>
    <row r="165" spans="1:39">
      <c r="A165" s="16"/>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9"/>
      <c r="AJ165" s="10"/>
      <c r="AK165" s="10"/>
      <c r="AL165" s="10"/>
      <c r="AM165" s="10"/>
    </row>
    <row r="166" spans="1:39">
      <c r="A166" s="16"/>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9"/>
      <c r="AJ166" s="10"/>
      <c r="AK166" s="10"/>
      <c r="AL166" s="10"/>
      <c r="AM166" s="10"/>
    </row>
    <row r="167" spans="1:39">
      <c r="A167" s="16"/>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9"/>
      <c r="AJ167" s="10"/>
      <c r="AK167" s="10"/>
      <c r="AL167" s="10"/>
      <c r="AM167" s="10"/>
    </row>
    <row r="168" spans="1:39">
      <c r="A168" s="16"/>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9"/>
      <c r="AJ168" s="10"/>
      <c r="AK168" s="10"/>
      <c r="AL168" s="10"/>
      <c r="AM168" s="10"/>
    </row>
    <row r="169" spans="1:39">
      <c r="A169" s="16"/>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9"/>
      <c r="AJ169" s="10"/>
      <c r="AK169" s="10"/>
      <c r="AL169" s="10"/>
      <c r="AM169" s="10"/>
    </row>
    <row r="170" spans="1:39">
      <c r="A170" s="16"/>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9"/>
      <c r="AJ170" s="10"/>
      <c r="AK170" s="10"/>
      <c r="AL170" s="10"/>
      <c r="AM170" s="10"/>
    </row>
    <row r="171" spans="1:39">
      <c r="A171" s="16"/>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9"/>
      <c r="AJ171" s="10"/>
      <c r="AK171" s="10"/>
      <c r="AL171" s="10"/>
      <c r="AM171" s="10"/>
    </row>
    <row r="172" spans="1:39">
      <c r="A172" s="16"/>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9"/>
      <c r="AJ172" s="10"/>
      <c r="AK172" s="10"/>
      <c r="AL172" s="10"/>
      <c r="AM172" s="10"/>
    </row>
    <row r="173" spans="1:39">
      <c r="A173" s="16"/>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9"/>
      <c r="AJ173" s="10"/>
      <c r="AK173" s="10"/>
      <c r="AL173" s="10"/>
      <c r="AM173" s="10"/>
    </row>
    <row r="174" spans="1:39">
      <c r="A174" s="16"/>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9"/>
      <c r="AJ174" s="10"/>
      <c r="AK174" s="10"/>
      <c r="AL174" s="10"/>
      <c r="AM174" s="10"/>
    </row>
    <row r="175" spans="1:39">
      <c r="A175" s="16"/>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9"/>
      <c r="AJ175" s="10"/>
      <c r="AK175" s="10"/>
      <c r="AL175" s="10"/>
      <c r="AM175" s="10"/>
    </row>
    <row r="176" spans="1:39">
      <c r="A176" s="16"/>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9"/>
      <c r="AJ176" s="10"/>
      <c r="AK176" s="10"/>
      <c r="AL176" s="10"/>
      <c r="AM176" s="10"/>
    </row>
    <row r="177" spans="1:39">
      <c r="A177" s="16"/>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9"/>
      <c r="AJ177" s="10"/>
      <c r="AK177" s="10"/>
      <c r="AL177" s="10"/>
      <c r="AM177" s="10"/>
    </row>
    <row r="178" spans="1:39">
      <c r="A178" s="16"/>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9"/>
      <c r="AJ178" s="10"/>
      <c r="AK178" s="10"/>
      <c r="AL178" s="10"/>
      <c r="AM178" s="10"/>
    </row>
    <row r="179" spans="1:39">
      <c r="A179" s="16"/>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9"/>
      <c r="AJ179" s="10"/>
      <c r="AK179" s="10"/>
      <c r="AL179" s="10"/>
      <c r="AM179" s="10"/>
    </row>
    <row r="180" spans="1:39">
      <c r="A180" s="16"/>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9"/>
      <c r="AJ180" s="10"/>
      <c r="AK180" s="10"/>
      <c r="AL180" s="10"/>
      <c r="AM180" s="10"/>
    </row>
    <row r="181" spans="1:39">
      <c r="A181" s="16"/>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9"/>
      <c r="AJ181" s="10"/>
      <c r="AK181" s="10"/>
      <c r="AL181" s="10"/>
      <c r="AM181" s="10"/>
    </row>
    <row r="182" spans="1:39">
      <c r="A182" s="16"/>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9"/>
      <c r="AJ182" s="10"/>
      <c r="AK182" s="10"/>
      <c r="AL182" s="10"/>
      <c r="AM182" s="10"/>
    </row>
    <row r="183" spans="1:39">
      <c r="A183" s="16"/>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9"/>
      <c r="AJ183" s="10"/>
      <c r="AK183" s="10"/>
      <c r="AL183" s="10"/>
      <c r="AM183" s="10"/>
    </row>
    <row r="184" spans="1:39">
      <c r="A184" s="16"/>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9"/>
      <c r="AJ184" s="10"/>
      <c r="AK184" s="10"/>
      <c r="AL184" s="10"/>
      <c r="AM184" s="10"/>
    </row>
    <row r="185" spans="1:39">
      <c r="A185" s="16"/>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9"/>
      <c r="AJ185" s="10"/>
      <c r="AK185" s="10"/>
      <c r="AL185" s="10"/>
      <c r="AM185" s="10"/>
    </row>
    <row r="186" spans="1:39">
      <c r="A186" s="16"/>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9"/>
      <c r="AJ186" s="10"/>
      <c r="AK186" s="10"/>
      <c r="AL186" s="10"/>
      <c r="AM186" s="10"/>
    </row>
    <row r="187" spans="1:39">
      <c r="A187" s="16"/>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9"/>
      <c r="AJ187" s="10"/>
      <c r="AK187" s="10"/>
      <c r="AL187" s="10"/>
      <c r="AM187" s="10"/>
    </row>
    <row r="188" spans="1:39">
      <c r="A188" s="16"/>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9"/>
      <c r="AJ188" s="10"/>
      <c r="AK188" s="10"/>
      <c r="AL188" s="10"/>
      <c r="AM188" s="10"/>
    </row>
    <row r="189" spans="1:39">
      <c r="A189" s="16"/>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9"/>
      <c r="AJ189" s="10"/>
      <c r="AK189" s="10"/>
      <c r="AL189" s="10"/>
      <c r="AM189" s="10"/>
    </row>
    <row r="190" spans="1:39">
      <c r="A190" s="16"/>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9"/>
      <c r="AJ190" s="10"/>
      <c r="AK190" s="10"/>
      <c r="AL190" s="10"/>
      <c r="AM190" s="10"/>
    </row>
    <row r="191" spans="1:39">
      <c r="A191" s="16"/>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9"/>
      <c r="AJ191" s="10"/>
      <c r="AK191" s="10"/>
      <c r="AL191" s="10"/>
      <c r="AM191" s="10"/>
    </row>
    <row r="192" spans="1:39">
      <c r="A192" s="16"/>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9"/>
      <c r="AJ192" s="10"/>
      <c r="AK192" s="10"/>
      <c r="AL192" s="10"/>
      <c r="AM192" s="10"/>
    </row>
    <row r="193" spans="1:39">
      <c r="A193" s="16"/>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9"/>
      <c r="AJ193" s="10"/>
      <c r="AK193" s="10"/>
      <c r="AL193" s="10"/>
      <c r="AM193" s="10"/>
    </row>
    <row r="194" spans="1:39">
      <c r="A194" s="16"/>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9"/>
      <c r="AJ194" s="10"/>
      <c r="AK194" s="10"/>
      <c r="AL194" s="10"/>
      <c r="AM194" s="10"/>
    </row>
    <row r="195" spans="1:39">
      <c r="A195" s="16"/>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9"/>
      <c r="AJ195" s="10"/>
      <c r="AK195" s="10"/>
      <c r="AL195" s="10"/>
      <c r="AM195" s="10"/>
    </row>
    <row r="196" spans="1:39">
      <c r="A196" s="16"/>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9"/>
      <c r="AJ196" s="10"/>
      <c r="AK196" s="10"/>
      <c r="AL196" s="10"/>
      <c r="AM196" s="10"/>
    </row>
    <row r="197" spans="1:39">
      <c r="A197" s="16"/>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9"/>
      <c r="AJ197" s="10"/>
      <c r="AK197" s="10"/>
      <c r="AL197" s="10"/>
      <c r="AM197" s="10"/>
    </row>
    <row r="198" spans="1:39">
      <c r="A198" s="16"/>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9"/>
      <c r="AJ198" s="10"/>
      <c r="AK198" s="10"/>
      <c r="AL198" s="10"/>
      <c r="AM198" s="10"/>
    </row>
    <row r="199" spans="1:39">
      <c r="A199" s="16"/>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9"/>
      <c r="AJ199" s="10"/>
      <c r="AK199" s="10"/>
      <c r="AL199" s="10"/>
      <c r="AM199" s="10"/>
    </row>
    <row r="200" spans="1:39">
      <c r="A200" s="16"/>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9"/>
      <c r="AJ200" s="10"/>
      <c r="AK200" s="10"/>
      <c r="AL200" s="10"/>
      <c r="AM200" s="10"/>
    </row>
    <row r="201" spans="1:39">
      <c r="A201" s="16"/>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9"/>
      <c r="AJ201" s="10"/>
      <c r="AK201" s="10"/>
      <c r="AL201" s="10"/>
      <c r="AM201" s="10"/>
    </row>
    <row r="202" spans="1:39">
      <c r="A202" s="16"/>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9"/>
      <c r="AJ202" s="10"/>
      <c r="AK202" s="10"/>
      <c r="AL202" s="10"/>
      <c r="AM202" s="10"/>
    </row>
    <row r="203" spans="1:39">
      <c r="A203" s="16"/>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9"/>
      <c r="AJ203" s="10"/>
      <c r="AK203" s="10"/>
      <c r="AL203" s="10"/>
      <c r="AM203" s="10"/>
    </row>
    <row r="204" spans="1:39">
      <c r="A204" s="16"/>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9"/>
      <c r="AJ204" s="10"/>
      <c r="AK204" s="10"/>
      <c r="AL204" s="10"/>
      <c r="AM204" s="10"/>
    </row>
    <row r="205" spans="1:39">
      <c r="A205" s="16"/>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9"/>
      <c r="AJ205" s="10"/>
      <c r="AK205" s="10"/>
      <c r="AL205" s="10"/>
      <c r="AM205" s="10"/>
    </row>
    <row r="206" spans="1:39">
      <c r="A206" s="16"/>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9"/>
      <c r="AJ206" s="10"/>
      <c r="AK206" s="10"/>
      <c r="AL206" s="10"/>
      <c r="AM206" s="10"/>
    </row>
    <row r="207" spans="1:39">
      <c r="A207" s="16"/>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9"/>
      <c r="AJ207" s="10"/>
      <c r="AK207" s="10"/>
      <c r="AL207" s="10"/>
      <c r="AM207" s="10"/>
    </row>
    <row r="208" spans="1:39">
      <c r="A208" s="16"/>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9"/>
      <c r="AJ208" s="10"/>
      <c r="AK208" s="10"/>
      <c r="AL208" s="10"/>
      <c r="AM208" s="10"/>
    </row>
    <row r="209" spans="1:39">
      <c r="A209" s="16"/>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9"/>
      <c r="AJ209" s="10"/>
      <c r="AK209" s="10"/>
      <c r="AL209" s="10"/>
      <c r="AM209" s="10"/>
    </row>
    <row r="210" spans="1:39">
      <c r="A210" s="16"/>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9"/>
      <c r="AJ210" s="10"/>
      <c r="AK210" s="10"/>
      <c r="AL210" s="10"/>
      <c r="AM210" s="10"/>
    </row>
    <row r="211" spans="1:39">
      <c r="A211" s="16"/>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9"/>
      <c r="AJ211" s="10"/>
      <c r="AK211" s="10"/>
      <c r="AL211" s="10"/>
      <c r="AM211" s="10"/>
    </row>
    <row r="212" spans="1:39">
      <c r="A212" s="16"/>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9"/>
      <c r="AJ212" s="10"/>
      <c r="AK212" s="10"/>
      <c r="AL212" s="10"/>
      <c r="AM212" s="10"/>
    </row>
    <row r="213" spans="1:39">
      <c r="A213" s="16"/>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9"/>
      <c r="AJ213" s="10"/>
      <c r="AK213" s="10"/>
      <c r="AL213" s="10"/>
      <c r="AM213" s="10"/>
    </row>
    <row r="214" spans="1:39">
      <c r="A214" s="16"/>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9"/>
      <c r="AJ214" s="10"/>
      <c r="AK214" s="10"/>
      <c r="AL214" s="10"/>
      <c r="AM214" s="10"/>
    </row>
    <row r="215" spans="1:39">
      <c r="A215" s="16"/>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9"/>
      <c r="AJ215" s="10"/>
      <c r="AK215" s="10"/>
      <c r="AL215" s="10"/>
      <c r="AM215" s="10"/>
    </row>
    <row r="216" spans="1:39">
      <c r="A216" s="16"/>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9"/>
      <c r="AJ216" s="10"/>
      <c r="AK216" s="10"/>
      <c r="AL216" s="10"/>
      <c r="AM216" s="10"/>
    </row>
    <row r="217" spans="1:39">
      <c r="A217" s="16"/>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9"/>
      <c r="AJ217" s="10"/>
      <c r="AK217" s="10"/>
      <c r="AL217" s="10"/>
      <c r="AM217" s="10"/>
    </row>
    <row r="218" spans="1:39">
      <c r="A218" s="16"/>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9"/>
      <c r="AJ218" s="10"/>
      <c r="AK218" s="10"/>
      <c r="AL218" s="10"/>
      <c r="AM218" s="10"/>
    </row>
    <row r="219" spans="1:39">
      <c r="A219" s="16"/>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9"/>
      <c r="AJ219" s="10"/>
      <c r="AK219" s="10"/>
      <c r="AL219" s="10"/>
      <c r="AM219" s="10"/>
    </row>
    <row r="220" spans="1:39">
      <c r="A220" s="16"/>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9"/>
      <c r="AJ220" s="10"/>
      <c r="AK220" s="10"/>
      <c r="AL220" s="10"/>
      <c r="AM220" s="10"/>
    </row>
    <row r="221" spans="1:39">
      <c r="A221" s="16"/>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9"/>
      <c r="AJ221" s="10"/>
      <c r="AK221" s="10"/>
      <c r="AL221" s="10"/>
      <c r="AM221" s="10"/>
    </row>
    <row r="222" spans="1:39">
      <c r="A222" s="16"/>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9"/>
      <c r="AJ222" s="10"/>
      <c r="AK222" s="10"/>
      <c r="AL222" s="10"/>
      <c r="AM222" s="10"/>
    </row>
    <row r="223" spans="1:39">
      <c r="A223" s="16"/>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9"/>
      <c r="AJ223" s="10"/>
      <c r="AK223" s="10"/>
      <c r="AL223" s="10"/>
      <c r="AM223" s="10"/>
    </row>
    <row r="224" spans="1:39">
      <c r="A224" s="16"/>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9"/>
      <c r="AJ224" s="10"/>
      <c r="AK224" s="10"/>
      <c r="AL224" s="10"/>
      <c r="AM224" s="10"/>
    </row>
    <row r="225" spans="1:39">
      <c r="A225" s="16"/>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9"/>
      <c r="AJ225" s="10"/>
      <c r="AK225" s="10"/>
      <c r="AL225" s="10"/>
      <c r="AM225" s="10"/>
    </row>
    <row r="226" spans="1:39">
      <c r="A226" s="16"/>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9"/>
      <c r="AJ226" s="10"/>
      <c r="AK226" s="10"/>
      <c r="AL226" s="10"/>
      <c r="AM226" s="10"/>
    </row>
    <row r="227" spans="1:39">
      <c r="A227" s="16"/>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9"/>
      <c r="AJ227" s="10"/>
      <c r="AK227" s="10"/>
      <c r="AL227" s="10"/>
      <c r="AM227" s="10"/>
    </row>
    <row r="228" spans="1:39">
      <c r="A228" s="16"/>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9"/>
      <c r="AJ228" s="10"/>
      <c r="AK228" s="10"/>
      <c r="AL228" s="10"/>
      <c r="AM228" s="10"/>
    </row>
    <row r="229" spans="1:39">
      <c r="A229" s="16"/>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9"/>
      <c r="AJ229" s="10"/>
      <c r="AK229" s="10"/>
      <c r="AL229" s="10"/>
      <c r="AM229" s="10"/>
    </row>
    <row r="230" spans="1:39">
      <c r="A230" s="16"/>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9"/>
      <c r="AJ230" s="10"/>
      <c r="AK230" s="10"/>
      <c r="AL230" s="10"/>
      <c r="AM230" s="10"/>
    </row>
    <row r="231" spans="1:39">
      <c r="A231" s="16"/>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9"/>
      <c r="AJ231" s="10"/>
      <c r="AK231" s="10"/>
      <c r="AL231" s="10"/>
      <c r="AM231" s="10"/>
    </row>
    <row r="232" spans="1:39">
      <c r="A232" s="16"/>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9"/>
      <c r="AJ232" s="10"/>
      <c r="AK232" s="10"/>
      <c r="AL232" s="10"/>
      <c r="AM232" s="10"/>
    </row>
    <row r="233" spans="1:39">
      <c r="A233" s="16"/>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9"/>
      <c r="AJ233" s="10"/>
      <c r="AK233" s="10"/>
      <c r="AL233" s="10"/>
      <c r="AM233" s="10"/>
    </row>
    <row r="234" spans="1:39">
      <c r="A234" s="16"/>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9"/>
      <c r="AJ234" s="10"/>
      <c r="AK234" s="10"/>
      <c r="AL234" s="10"/>
      <c r="AM234" s="10"/>
    </row>
    <row r="235" spans="1:39">
      <c r="A235" s="16"/>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9"/>
      <c r="AJ235" s="10"/>
      <c r="AK235" s="10"/>
      <c r="AL235" s="10"/>
      <c r="AM235" s="10"/>
    </row>
    <row r="236" spans="1:39">
      <c r="A236" s="16"/>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9"/>
      <c r="AJ236" s="10"/>
      <c r="AK236" s="10"/>
      <c r="AL236" s="10"/>
      <c r="AM236" s="10"/>
    </row>
    <row r="237" spans="1:39">
      <c r="A237" s="16"/>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9"/>
      <c r="AJ237" s="10"/>
      <c r="AK237" s="10"/>
      <c r="AL237" s="10"/>
      <c r="AM237" s="10"/>
    </row>
    <row r="238" spans="1:39">
      <c r="A238" s="16"/>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9"/>
      <c r="AJ238" s="10"/>
      <c r="AK238" s="10"/>
      <c r="AL238" s="10"/>
      <c r="AM238" s="10"/>
    </row>
    <row r="239" spans="1:39">
      <c r="A239" s="16"/>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9"/>
      <c r="AJ239" s="10"/>
      <c r="AK239" s="10"/>
      <c r="AL239" s="10"/>
      <c r="AM239" s="10"/>
    </row>
    <row r="240" spans="1:39">
      <c r="A240" s="16"/>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9"/>
      <c r="AJ240" s="10"/>
      <c r="AK240" s="10"/>
      <c r="AL240" s="10"/>
      <c r="AM240" s="10"/>
    </row>
    <row r="241" spans="1:39">
      <c r="A241" s="16"/>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9"/>
      <c r="AJ241" s="10"/>
      <c r="AK241" s="10"/>
      <c r="AL241" s="10"/>
      <c r="AM241" s="10"/>
    </row>
    <row r="242" spans="1:39">
      <c r="A242" s="16"/>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9"/>
      <c r="AJ242" s="10"/>
      <c r="AK242" s="10"/>
      <c r="AL242" s="10"/>
      <c r="AM242" s="10"/>
    </row>
    <row r="243" spans="1:39">
      <c r="A243" s="16"/>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9"/>
      <c r="AJ243" s="10"/>
      <c r="AK243" s="10"/>
      <c r="AL243" s="10"/>
      <c r="AM243" s="10"/>
    </row>
    <row r="244" spans="1:39">
      <c r="A244" s="16"/>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9"/>
      <c r="AJ244" s="10"/>
      <c r="AK244" s="10"/>
      <c r="AL244" s="10"/>
      <c r="AM244" s="10"/>
    </row>
    <row r="245" spans="1:39">
      <c r="A245" s="16"/>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9"/>
      <c r="AJ245" s="10"/>
      <c r="AK245" s="10"/>
      <c r="AL245" s="10"/>
      <c r="AM245" s="10"/>
    </row>
    <row r="246" spans="1:39">
      <c r="A246" s="16"/>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9"/>
      <c r="AJ246" s="10"/>
      <c r="AK246" s="10"/>
      <c r="AL246" s="10"/>
      <c r="AM246" s="10"/>
    </row>
    <row r="247" spans="1:39">
      <c r="A247" s="16"/>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9"/>
      <c r="AJ247" s="10"/>
      <c r="AK247" s="10"/>
      <c r="AL247" s="10"/>
      <c r="AM247" s="10"/>
    </row>
    <row r="248" spans="1:39">
      <c r="A248" s="16"/>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9"/>
      <c r="AJ248" s="10"/>
      <c r="AK248" s="10"/>
      <c r="AL248" s="10"/>
      <c r="AM248" s="10"/>
    </row>
    <row r="249" spans="1:39">
      <c r="A249" s="16"/>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9"/>
      <c r="AJ249" s="10"/>
      <c r="AK249" s="10"/>
      <c r="AL249" s="10"/>
      <c r="AM249" s="10"/>
    </row>
    <row r="250" spans="1:39">
      <c r="A250" s="16"/>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9"/>
      <c r="AJ250" s="10"/>
      <c r="AK250" s="10"/>
      <c r="AL250" s="10"/>
      <c r="AM250" s="10"/>
    </row>
    <row r="251" spans="1:39">
      <c r="A251" s="16"/>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9"/>
      <c r="AJ251" s="10"/>
      <c r="AK251" s="10"/>
      <c r="AL251" s="10"/>
      <c r="AM251" s="10"/>
    </row>
    <row r="252" spans="1:39">
      <c r="A252" s="16"/>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9"/>
      <c r="AJ252" s="10"/>
      <c r="AK252" s="10"/>
      <c r="AL252" s="10"/>
      <c r="AM252" s="10"/>
    </row>
    <row r="253" spans="1:39">
      <c r="A253" s="16"/>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9"/>
      <c r="AJ253" s="10"/>
      <c r="AK253" s="10"/>
      <c r="AL253" s="10"/>
      <c r="AM253" s="10"/>
    </row>
    <row r="254" spans="1:39">
      <c r="A254" s="16"/>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9"/>
      <c r="AJ254" s="10"/>
      <c r="AK254" s="10"/>
      <c r="AL254" s="10"/>
      <c r="AM254" s="10"/>
    </row>
    <row r="255" spans="1:39">
      <c r="A255" s="16"/>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9"/>
      <c r="AJ255" s="10"/>
      <c r="AK255" s="10"/>
      <c r="AL255" s="10"/>
      <c r="AM255" s="10"/>
    </row>
    <row r="256" spans="1:39">
      <c r="A256" s="16"/>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9"/>
      <c r="AJ256" s="10"/>
      <c r="AK256" s="10"/>
      <c r="AL256" s="10"/>
      <c r="AM256" s="10"/>
    </row>
    <row r="257" spans="1:39">
      <c r="A257" s="16"/>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9"/>
      <c r="AJ257" s="10"/>
      <c r="AK257" s="10"/>
      <c r="AL257" s="10"/>
      <c r="AM257" s="10"/>
    </row>
    <row r="258" spans="1:39">
      <c r="A258" s="16"/>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9"/>
      <c r="AJ258" s="10"/>
      <c r="AK258" s="10"/>
      <c r="AL258" s="10"/>
      <c r="AM258" s="10"/>
    </row>
    <row r="259" spans="1:39">
      <c r="A259" s="16"/>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9"/>
      <c r="AJ259" s="10"/>
      <c r="AK259" s="10"/>
      <c r="AL259" s="10"/>
      <c r="AM259" s="10"/>
    </row>
    <row r="260" spans="1:39">
      <c r="A260" s="16"/>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9"/>
      <c r="AJ260" s="10"/>
      <c r="AK260" s="10"/>
      <c r="AL260" s="10"/>
      <c r="AM260" s="10"/>
    </row>
    <row r="261" spans="1:39">
      <c r="A261" s="16"/>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9"/>
      <c r="AJ261" s="10"/>
      <c r="AK261" s="10"/>
      <c r="AL261" s="10"/>
      <c r="AM261" s="10"/>
    </row>
    <row r="262" spans="1:39">
      <c r="A262" s="16"/>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9"/>
      <c r="AJ262" s="10"/>
      <c r="AK262" s="10"/>
      <c r="AL262" s="10"/>
      <c r="AM262" s="10"/>
    </row>
    <row r="263" spans="1:39">
      <c r="A263" s="16"/>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9"/>
      <c r="AJ263" s="10"/>
      <c r="AK263" s="10"/>
      <c r="AL263" s="10"/>
      <c r="AM263" s="10"/>
    </row>
    <row r="264" spans="1:39">
      <c r="A264" s="16"/>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9"/>
      <c r="AJ264" s="10"/>
      <c r="AK264" s="10"/>
      <c r="AL264" s="10"/>
      <c r="AM264" s="10"/>
    </row>
    <row r="265" spans="1:39">
      <c r="A265" s="16"/>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9"/>
      <c r="AJ265" s="10"/>
      <c r="AK265" s="10"/>
      <c r="AL265" s="10"/>
      <c r="AM265" s="10"/>
    </row>
    <row r="266" spans="1:39">
      <c r="A266" s="16"/>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9"/>
      <c r="AJ266" s="10"/>
      <c r="AK266" s="10"/>
      <c r="AL266" s="10"/>
      <c r="AM266" s="10"/>
    </row>
    <row r="267" spans="1:39">
      <c r="A267" s="16"/>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9"/>
      <c r="AJ267" s="10"/>
      <c r="AK267" s="10"/>
      <c r="AL267" s="10"/>
      <c r="AM267" s="10"/>
    </row>
    <row r="268" spans="1:39">
      <c r="A268" s="16"/>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9"/>
      <c r="AJ268" s="10"/>
      <c r="AK268" s="10"/>
      <c r="AL268" s="10"/>
      <c r="AM268" s="10"/>
    </row>
    <row r="269" spans="1:39">
      <c r="A269" s="16"/>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9"/>
      <c r="AJ269" s="10"/>
      <c r="AK269" s="10"/>
      <c r="AL269" s="10"/>
      <c r="AM269" s="10"/>
    </row>
    <row r="270" spans="1:39">
      <c r="A270" s="16"/>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9"/>
      <c r="AJ270" s="10"/>
      <c r="AK270" s="10"/>
      <c r="AL270" s="10"/>
      <c r="AM270" s="10"/>
    </row>
    <row r="271" spans="1:39">
      <c r="A271" s="16"/>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9"/>
      <c r="AJ271" s="10"/>
      <c r="AK271" s="10"/>
      <c r="AL271" s="10"/>
      <c r="AM271" s="10"/>
    </row>
    <row r="272" spans="1:39">
      <c r="A272" s="16"/>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9"/>
      <c r="AJ272" s="10"/>
      <c r="AK272" s="10"/>
      <c r="AL272" s="10"/>
      <c r="AM272" s="10"/>
    </row>
    <row r="273" spans="1:39">
      <c r="A273" s="16"/>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9"/>
      <c r="AJ273" s="10"/>
      <c r="AK273" s="10"/>
      <c r="AL273" s="10"/>
      <c r="AM273" s="10"/>
    </row>
    <row r="274" spans="1:39">
      <c r="A274" s="16"/>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9"/>
      <c r="AJ274" s="10"/>
      <c r="AK274" s="10"/>
      <c r="AL274" s="10"/>
      <c r="AM274" s="10"/>
    </row>
    <row r="275" spans="1:39">
      <c r="A275" s="16"/>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9"/>
      <c r="AJ275" s="10"/>
      <c r="AK275" s="10"/>
      <c r="AL275" s="10"/>
      <c r="AM275" s="10"/>
    </row>
    <row r="276" spans="1:39">
      <c r="A276" s="16"/>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9"/>
      <c r="AJ276" s="10"/>
      <c r="AK276" s="10"/>
      <c r="AL276" s="10"/>
      <c r="AM276" s="10"/>
    </row>
    <row r="277" spans="1:39">
      <c r="A277" s="16"/>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9"/>
      <c r="AJ277" s="10"/>
      <c r="AK277" s="10"/>
      <c r="AL277" s="10"/>
      <c r="AM277" s="10"/>
    </row>
    <row r="278" spans="1:39">
      <c r="A278" s="16"/>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9"/>
      <c r="AJ278" s="10"/>
      <c r="AK278" s="10"/>
      <c r="AL278" s="10"/>
      <c r="AM278" s="10"/>
    </row>
    <row r="279" spans="1:39">
      <c r="A279" s="16"/>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9"/>
      <c r="AJ279" s="10"/>
      <c r="AK279" s="10"/>
      <c r="AL279" s="10"/>
      <c r="AM279" s="10"/>
    </row>
    <row r="280" spans="1:39">
      <c r="A280" s="16"/>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9"/>
      <c r="AJ280" s="10"/>
      <c r="AK280" s="10"/>
      <c r="AL280" s="10"/>
      <c r="AM280" s="10"/>
    </row>
    <row r="281" spans="1:39">
      <c r="A281" s="16"/>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9"/>
      <c r="AJ281" s="10"/>
      <c r="AK281" s="10"/>
      <c r="AL281" s="10"/>
      <c r="AM281" s="10"/>
    </row>
    <row r="282" spans="1:39">
      <c r="A282" s="16"/>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9"/>
      <c r="AJ282" s="10"/>
      <c r="AK282" s="10"/>
      <c r="AL282" s="10"/>
      <c r="AM282" s="10"/>
    </row>
    <row r="283" spans="1:39">
      <c r="A283" s="16"/>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9"/>
      <c r="AJ283" s="10"/>
      <c r="AK283" s="10"/>
      <c r="AL283" s="10"/>
      <c r="AM283" s="10"/>
    </row>
    <row r="284" spans="1:39">
      <c r="A284" s="16"/>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9"/>
      <c r="AJ284" s="10"/>
      <c r="AK284" s="10"/>
      <c r="AL284" s="10"/>
      <c r="AM284" s="10"/>
    </row>
    <row r="285" spans="1:39">
      <c r="A285" s="16"/>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9"/>
      <c r="AJ285" s="10"/>
      <c r="AK285" s="10"/>
      <c r="AL285" s="10"/>
      <c r="AM285" s="10"/>
    </row>
    <row r="286" spans="1:39">
      <c r="A286" s="16"/>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9"/>
      <c r="AJ286" s="10"/>
      <c r="AK286" s="10"/>
      <c r="AL286" s="10"/>
      <c r="AM286" s="10"/>
    </row>
    <row r="287" spans="1:39">
      <c r="A287" s="16"/>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9"/>
      <c r="AJ287" s="10"/>
      <c r="AK287" s="10"/>
      <c r="AL287" s="10"/>
      <c r="AM287" s="10"/>
    </row>
    <row r="288" spans="1:39">
      <c r="A288" s="16"/>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9"/>
      <c r="AJ288" s="10"/>
      <c r="AK288" s="10"/>
      <c r="AL288" s="10"/>
      <c r="AM288" s="10"/>
    </row>
    <row r="289" spans="1:39">
      <c r="A289" s="16"/>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9"/>
      <c r="AJ289" s="10"/>
      <c r="AK289" s="10"/>
      <c r="AL289" s="10"/>
      <c r="AM289" s="10"/>
    </row>
    <row r="290" spans="1:39">
      <c r="A290" s="16"/>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9"/>
      <c r="AJ290" s="10"/>
      <c r="AK290" s="10"/>
      <c r="AL290" s="10"/>
      <c r="AM290" s="10"/>
    </row>
    <row r="291" spans="1:39">
      <c r="A291" s="16"/>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9"/>
      <c r="AJ291" s="10"/>
      <c r="AK291" s="10"/>
      <c r="AL291" s="10"/>
      <c r="AM291" s="10"/>
    </row>
    <row r="292" spans="1:39">
      <c r="A292" s="16"/>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9"/>
      <c r="AJ292" s="10"/>
      <c r="AK292" s="10"/>
      <c r="AL292" s="10"/>
      <c r="AM292" s="10"/>
    </row>
    <row r="293" spans="1:39">
      <c r="A293" s="16"/>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9"/>
      <c r="AJ293" s="10"/>
      <c r="AK293" s="10"/>
      <c r="AL293" s="10"/>
      <c r="AM293" s="10"/>
    </row>
    <row r="294" spans="1:39">
      <c r="A294" s="16"/>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9"/>
      <c r="AJ294" s="10"/>
      <c r="AK294" s="10"/>
      <c r="AL294" s="10"/>
      <c r="AM294" s="10"/>
    </row>
    <row r="295" spans="1:39">
      <c r="A295" s="16"/>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9"/>
      <c r="AJ295" s="10"/>
      <c r="AK295" s="10"/>
      <c r="AL295" s="10"/>
      <c r="AM295" s="10"/>
    </row>
    <row r="296" spans="1:39">
      <c r="A296" s="16"/>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9"/>
      <c r="AJ296" s="10"/>
      <c r="AK296" s="10"/>
      <c r="AL296" s="10"/>
      <c r="AM296" s="10"/>
    </row>
    <row r="297" spans="1:39">
      <c r="A297" s="16"/>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9"/>
      <c r="AJ297" s="10"/>
      <c r="AK297" s="10"/>
      <c r="AL297" s="10"/>
      <c r="AM297" s="10"/>
    </row>
    <row r="298" spans="1:39">
      <c r="A298" s="16"/>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9"/>
      <c r="AJ298" s="10"/>
      <c r="AK298" s="10"/>
      <c r="AL298" s="10"/>
      <c r="AM298" s="10"/>
    </row>
    <row r="299" spans="1:39">
      <c r="A299" s="16"/>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9"/>
      <c r="AJ299" s="10"/>
      <c r="AK299" s="10"/>
      <c r="AL299" s="10"/>
      <c r="AM299" s="10"/>
    </row>
    <row r="300" spans="1:39">
      <c r="A300" s="16"/>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9"/>
      <c r="AJ300" s="10"/>
      <c r="AK300" s="10"/>
      <c r="AL300" s="10"/>
      <c r="AM300" s="10"/>
    </row>
    <row r="301" spans="1:39">
      <c r="A301" s="16"/>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9"/>
      <c r="AJ301" s="10"/>
      <c r="AK301" s="10"/>
      <c r="AL301" s="10"/>
      <c r="AM301" s="10"/>
    </row>
    <row r="302" spans="1:39">
      <c r="A302" s="16"/>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9"/>
      <c r="AJ302" s="10"/>
      <c r="AK302" s="10"/>
      <c r="AL302" s="10"/>
      <c r="AM302" s="10"/>
    </row>
    <row r="303" spans="1:39">
      <c r="A303" s="16"/>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9"/>
      <c r="AJ303" s="10"/>
      <c r="AK303" s="10"/>
      <c r="AL303" s="10"/>
      <c r="AM303" s="10"/>
    </row>
    <row r="304" spans="1:39">
      <c r="A304" s="16"/>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9"/>
      <c r="AJ304" s="10"/>
      <c r="AK304" s="10"/>
      <c r="AL304" s="10"/>
      <c r="AM304" s="10"/>
    </row>
    <row r="305" spans="1:39">
      <c r="A305" s="16"/>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9"/>
      <c r="AJ305" s="10"/>
      <c r="AK305" s="10"/>
      <c r="AL305" s="10"/>
      <c r="AM305" s="10"/>
    </row>
    <row r="306" spans="1:39">
      <c r="A306" s="16"/>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9"/>
      <c r="AJ306" s="10"/>
      <c r="AK306" s="10"/>
      <c r="AL306" s="10"/>
      <c r="AM306" s="10"/>
    </row>
    <row r="307" spans="1:39">
      <c r="A307" s="16"/>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9"/>
      <c r="AJ307" s="10"/>
      <c r="AK307" s="10"/>
      <c r="AL307" s="10"/>
      <c r="AM307" s="10"/>
    </row>
    <row r="308" spans="1:39">
      <c r="A308" s="16"/>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9"/>
      <c r="AJ308" s="10"/>
      <c r="AK308" s="10"/>
      <c r="AL308" s="10"/>
      <c r="AM308" s="10"/>
    </row>
    <row r="309" spans="1:39">
      <c r="A309" s="16"/>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9"/>
      <c r="AJ309" s="10"/>
      <c r="AK309" s="10"/>
      <c r="AL309" s="10"/>
      <c r="AM309" s="10"/>
    </row>
    <row r="310" spans="1:39">
      <c r="A310" s="16"/>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9"/>
      <c r="AJ310" s="10"/>
      <c r="AK310" s="10"/>
      <c r="AL310" s="10"/>
      <c r="AM310" s="10"/>
    </row>
    <row r="311" spans="1:39">
      <c r="A311" s="16"/>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9"/>
      <c r="AJ311" s="10"/>
      <c r="AK311" s="10"/>
      <c r="AL311" s="10"/>
      <c r="AM311" s="10"/>
    </row>
    <row r="312" spans="1:39">
      <c r="A312" s="16"/>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9"/>
      <c r="AJ312" s="10"/>
      <c r="AK312" s="10"/>
      <c r="AL312" s="10"/>
      <c r="AM312" s="10"/>
    </row>
    <row r="313" spans="1:39">
      <c r="A313" s="16"/>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9"/>
      <c r="AJ313" s="10"/>
      <c r="AK313" s="10"/>
      <c r="AL313" s="10"/>
      <c r="AM313" s="10"/>
    </row>
    <row r="314" spans="1:39">
      <c r="A314" s="16"/>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9"/>
      <c r="AJ314" s="10"/>
      <c r="AK314" s="10"/>
      <c r="AL314" s="10"/>
      <c r="AM314" s="10"/>
    </row>
    <row r="315" spans="1:39">
      <c r="A315" s="16"/>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9"/>
      <c r="AJ315" s="10"/>
      <c r="AK315" s="10"/>
      <c r="AL315" s="10"/>
      <c r="AM315" s="10"/>
    </row>
    <row r="316" spans="1:39">
      <c r="A316" s="16"/>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9"/>
      <c r="AJ316" s="10"/>
      <c r="AK316" s="10"/>
      <c r="AL316" s="10"/>
      <c r="AM316" s="10"/>
    </row>
    <row r="317" spans="1:39">
      <c r="A317" s="16"/>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9"/>
      <c r="AJ317" s="10"/>
      <c r="AK317" s="10"/>
      <c r="AL317" s="10"/>
      <c r="AM317" s="10"/>
    </row>
    <row r="318" spans="1:39">
      <c r="A318" s="16"/>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9"/>
      <c r="AJ318" s="10"/>
      <c r="AK318" s="10"/>
      <c r="AL318" s="10"/>
      <c r="AM318" s="10"/>
    </row>
    <row r="319" spans="1:39">
      <c r="A319" s="16"/>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9"/>
      <c r="AJ319" s="10"/>
      <c r="AK319" s="10"/>
      <c r="AL319" s="10"/>
      <c r="AM319" s="10"/>
    </row>
    <row r="320" spans="1:39">
      <c r="A320" s="16"/>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9"/>
      <c r="AJ320" s="10"/>
      <c r="AK320" s="10"/>
      <c r="AL320" s="10"/>
      <c r="AM320" s="10"/>
    </row>
    <row r="321" spans="1:39">
      <c r="A321" s="16"/>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9"/>
      <c r="AJ321" s="10"/>
      <c r="AK321" s="10"/>
      <c r="AL321" s="10"/>
      <c r="AM321" s="10"/>
    </row>
    <row r="322" spans="1:39">
      <c r="A322" s="16"/>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9"/>
      <c r="AJ322" s="10"/>
      <c r="AK322" s="10"/>
      <c r="AL322" s="10"/>
      <c r="AM322" s="10"/>
    </row>
    <row r="323" spans="1:39">
      <c r="A323" s="16"/>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9"/>
      <c r="AJ323" s="10"/>
      <c r="AK323" s="10"/>
      <c r="AL323" s="10"/>
      <c r="AM323" s="10"/>
    </row>
    <row r="324" spans="1:39">
      <c r="A324" s="16"/>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9"/>
      <c r="AJ324" s="10"/>
      <c r="AK324" s="10"/>
      <c r="AL324" s="10"/>
      <c r="AM324" s="10"/>
    </row>
    <row r="325" spans="1:39">
      <c r="A325" s="16"/>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9"/>
      <c r="AJ325" s="10"/>
      <c r="AK325" s="10"/>
      <c r="AL325" s="10"/>
      <c r="AM325" s="10"/>
    </row>
    <row r="326" spans="1:39">
      <c r="A326" s="16"/>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9"/>
      <c r="AJ326" s="10"/>
      <c r="AK326" s="10"/>
      <c r="AL326" s="10"/>
      <c r="AM326" s="10"/>
    </row>
    <row r="327" spans="1:39">
      <c r="A327" s="16"/>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9"/>
      <c r="AJ327" s="10"/>
      <c r="AK327" s="10"/>
      <c r="AL327" s="10"/>
      <c r="AM327" s="10"/>
    </row>
    <row r="328" spans="1:39">
      <c r="A328" s="16"/>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9"/>
      <c r="AJ328" s="10"/>
      <c r="AK328" s="10"/>
      <c r="AL328" s="10"/>
      <c r="AM328" s="10"/>
    </row>
    <row r="329" spans="1:39">
      <c r="A329" s="16"/>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9"/>
      <c r="AJ329" s="10"/>
      <c r="AK329" s="10"/>
      <c r="AL329" s="10"/>
      <c r="AM329" s="10"/>
    </row>
    <row r="330" spans="1:39">
      <c r="A330" s="16"/>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9"/>
      <c r="AJ330" s="10"/>
      <c r="AK330" s="10"/>
      <c r="AL330" s="10"/>
      <c r="AM330" s="10"/>
    </row>
    <row r="331" spans="1:39">
      <c r="A331" s="16"/>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9"/>
      <c r="AJ331" s="10"/>
      <c r="AK331" s="10"/>
      <c r="AL331" s="10"/>
      <c r="AM331" s="10"/>
    </row>
    <row r="332" spans="1:39">
      <c r="A332" s="16"/>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9"/>
      <c r="AJ332" s="10"/>
      <c r="AK332" s="10"/>
      <c r="AL332" s="10"/>
      <c r="AM332" s="10"/>
    </row>
    <row r="333" spans="1:39">
      <c r="A333" s="16"/>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9"/>
      <c r="AJ333" s="10"/>
      <c r="AK333" s="10"/>
      <c r="AL333" s="10"/>
      <c r="AM333" s="10"/>
    </row>
    <row r="334" spans="1:39">
      <c r="A334" s="16"/>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9"/>
      <c r="AJ334" s="10"/>
      <c r="AK334" s="10"/>
      <c r="AL334" s="10"/>
      <c r="AM334" s="10"/>
    </row>
    <row r="335" spans="1:39">
      <c r="A335" s="16"/>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9"/>
      <c r="AJ335" s="10"/>
      <c r="AK335" s="10"/>
      <c r="AL335" s="10"/>
      <c r="AM335" s="10"/>
    </row>
    <row r="336" spans="1:39">
      <c r="A336" s="16"/>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9"/>
      <c r="AJ336" s="10"/>
      <c r="AK336" s="10"/>
      <c r="AL336" s="10"/>
      <c r="AM336" s="10"/>
    </row>
    <row r="337" spans="1:39">
      <c r="A337" s="16"/>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9"/>
      <c r="AJ337" s="10"/>
      <c r="AK337" s="10"/>
      <c r="AL337" s="10"/>
      <c r="AM337" s="10"/>
    </row>
    <row r="338" spans="1:39">
      <c r="A338" s="16"/>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9"/>
      <c r="AJ338" s="10"/>
      <c r="AK338" s="10"/>
      <c r="AL338" s="10"/>
      <c r="AM338" s="10"/>
    </row>
    <row r="339" spans="1:39">
      <c r="A339" s="16"/>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9"/>
      <c r="AJ339" s="10"/>
      <c r="AK339" s="10"/>
      <c r="AL339" s="10"/>
      <c r="AM339" s="10"/>
    </row>
    <row r="340" spans="1:39">
      <c r="A340" s="16"/>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9"/>
      <c r="AJ340" s="10"/>
      <c r="AK340" s="10"/>
      <c r="AL340" s="10"/>
      <c r="AM340" s="10"/>
    </row>
    <row r="341" spans="1:39">
      <c r="A341" s="16"/>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9"/>
      <c r="AJ341" s="10"/>
      <c r="AK341" s="10"/>
      <c r="AL341" s="10"/>
      <c r="AM341" s="10"/>
    </row>
    <row r="342" spans="1:39">
      <c r="A342" s="16"/>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9"/>
      <c r="AJ342" s="10"/>
      <c r="AK342" s="10"/>
      <c r="AL342" s="10"/>
      <c r="AM342" s="10"/>
    </row>
    <row r="343" spans="1:39">
      <c r="A343" s="16"/>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9"/>
      <c r="AJ343" s="10"/>
      <c r="AK343" s="10"/>
      <c r="AL343" s="10"/>
      <c r="AM343" s="10"/>
    </row>
    <row r="344" spans="1:39">
      <c r="A344" s="16"/>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9"/>
      <c r="AJ344" s="10"/>
      <c r="AK344" s="10"/>
      <c r="AL344" s="10"/>
      <c r="AM344" s="10"/>
    </row>
    <row r="345" spans="1:39">
      <c r="A345" s="16"/>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9"/>
      <c r="AJ345" s="10"/>
      <c r="AK345" s="10"/>
      <c r="AL345" s="10"/>
      <c r="AM345" s="10"/>
    </row>
    <row r="346" spans="1:39">
      <c r="A346" s="16"/>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9"/>
      <c r="AJ346" s="10"/>
      <c r="AK346" s="10"/>
      <c r="AL346" s="10"/>
      <c r="AM346" s="10"/>
    </row>
    <row r="347" spans="1:39">
      <c r="A347" s="16"/>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9"/>
      <c r="AJ347" s="10"/>
      <c r="AK347" s="10"/>
      <c r="AL347" s="10"/>
      <c r="AM347" s="10"/>
    </row>
    <row r="348" spans="1:39">
      <c r="A348" s="16"/>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9"/>
      <c r="AJ348" s="10"/>
      <c r="AK348" s="10"/>
      <c r="AL348" s="10"/>
      <c r="AM348" s="10"/>
    </row>
    <row r="349" spans="1:39">
      <c r="A349" s="16"/>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9"/>
      <c r="AJ349" s="10"/>
      <c r="AK349" s="10"/>
      <c r="AL349" s="10"/>
      <c r="AM349" s="10"/>
    </row>
    <row r="350" spans="1:39">
      <c r="A350" s="16"/>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9"/>
      <c r="AJ350" s="10"/>
      <c r="AK350" s="10"/>
      <c r="AL350" s="10"/>
      <c r="AM350" s="10"/>
    </row>
    <row r="351" spans="1:39">
      <c r="A351" s="16"/>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9"/>
      <c r="AJ351" s="10"/>
      <c r="AK351" s="10"/>
      <c r="AL351" s="10"/>
      <c r="AM351" s="10"/>
    </row>
    <row r="352" spans="1:39">
      <c r="A352" s="16"/>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9"/>
      <c r="AJ352" s="10"/>
      <c r="AK352" s="10"/>
      <c r="AL352" s="10"/>
      <c r="AM352" s="10"/>
    </row>
    <row r="353" spans="1:39">
      <c r="A353" s="16"/>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9"/>
      <c r="AJ353" s="10"/>
      <c r="AK353" s="10"/>
      <c r="AL353" s="10"/>
      <c r="AM353" s="10"/>
    </row>
    <row r="354" spans="1:39">
      <c r="A354" s="16"/>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9"/>
      <c r="AJ354" s="10"/>
      <c r="AK354" s="10"/>
      <c r="AL354" s="10"/>
      <c r="AM354" s="10"/>
    </row>
    <row r="355" spans="1:39">
      <c r="A355" s="16"/>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9"/>
      <c r="AJ355" s="10"/>
      <c r="AK355" s="10"/>
      <c r="AL355" s="10"/>
      <c r="AM355" s="10"/>
    </row>
    <row r="356" spans="1:39">
      <c r="A356" s="16"/>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9"/>
      <c r="AJ356" s="10"/>
      <c r="AK356" s="10"/>
      <c r="AL356" s="10"/>
      <c r="AM356" s="10"/>
    </row>
    <row r="357" spans="1:39">
      <c r="A357" s="16"/>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9"/>
      <c r="AJ357" s="10"/>
      <c r="AK357" s="10"/>
      <c r="AL357" s="10"/>
      <c r="AM357" s="10"/>
    </row>
    <row r="358" spans="1:39">
      <c r="A358" s="16"/>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9"/>
      <c r="AJ358" s="10"/>
      <c r="AK358" s="10"/>
      <c r="AL358" s="10"/>
      <c r="AM358" s="10"/>
    </row>
    <row r="359" spans="1:39">
      <c r="A359" s="16"/>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9"/>
      <c r="AJ359" s="10"/>
      <c r="AK359" s="10"/>
      <c r="AL359" s="10"/>
      <c r="AM359" s="10"/>
    </row>
    <row r="360" spans="1:39">
      <c r="A360" s="16"/>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9"/>
      <c r="AJ360" s="10"/>
      <c r="AK360" s="10"/>
      <c r="AL360" s="10"/>
      <c r="AM360" s="10"/>
    </row>
    <row r="361" spans="1:39">
      <c r="A361" s="16"/>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9"/>
      <c r="AJ361" s="10"/>
      <c r="AK361" s="10"/>
      <c r="AL361" s="10"/>
      <c r="AM361" s="10"/>
    </row>
    <row r="362" spans="1:39">
      <c r="A362" s="16"/>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9"/>
      <c r="AJ362" s="10"/>
      <c r="AK362" s="10"/>
      <c r="AL362" s="10"/>
      <c r="AM362" s="10"/>
    </row>
    <row r="363" spans="1:39">
      <c r="A363" s="16"/>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9"/>
      <c r="AJ363" s="10"/>
      <c r="AK363" s="10"/>
      <c r="AL363" s="10"/>
      <c r="AM363" s="10"/>
    </row>
    <row r="364" spans="1:39">
      <c r="A364" s="16"/>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9"/>
      <c r="AJ364" s="10"/>
      <c r="AK364" s="10"/>
      <c r="AL364" s="10"/>
      <c r="AM364" s="10"/>
    </row>
    <row r="365" spans="1:39">
      <c r="A365" s="16"/>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9"/>
      <c r="AJ365" s="10"/>
      <c r="AK365" s="10"/>
      <c r="AL365" s="10"/>
      <c r="AM365" s="10"/>
    </row>
    <row r="366" spans="1:39">
      <c r="A366" s="16"/>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9"/>
      <c r="AJ366" s="10"/>
      <c r="AK366" s="10"/>
      <c r="AL366" s="10"/>
      <c r="AM366" s="10"/>
    </row>
    <row r="367" spans="1:39">
      <c r="A367" s="16"/>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9"/>
      <c r="AJ367" s="10"/>
      <c r="AK367" s="10"/>
      <c r="AL367" s="10"/>
      <c r="AM367" s="10"/>
    </row>
    <row r="368" spans="1:39">
      <c r="A368" s="16"/>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9"/>
      <c r="AJ368" s="10"/>
      <c r="AK368" s="10"/>
      <c r="AL368" s="10"/>
      <c r="AM368" s="10"/>
    </row>
    <row r="369" spans="1:39">
      <c r="A369" s="16"/>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9"/>
      <c r="AJ369" s="10"/>
      <c r="AK369" s="10"/>
      <c r="AL369" s="10"/>
      <c r="AM369" s="10"/>
    </row>
    <row r="370" spans="1:39">
      <c r="A370" s="16"/>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9"/>
      <c r="AJ370" s="10"/>
      <c r="AK370" s="10"/>
      <c r="AL370" s="10"/>
      <c r="AM370" s="10"/>
    </row>
    <row r="371" spans="1:39">
      <c r="A371" s="16"/>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9"/>
      <c r="AJ371" s="10"/>
      <c r="AK371" s="10"/>
      <c r="AL371" s="10"/>
      <c r="AM371" s="10"/>
    </row>
    <row r="372" spans="1:39">
      <c r="A372" s="16"/>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9"/>
      <c r="AJ372" s="10"/>
      <c r="AK372" s="10"/>
      <c r="AL372" s="10"/>
      <c r="AM372" s="10"/>
    </row>
    <row r="373" spans="1:39">
      <c r="A373" s="16"/>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9"/>
      <c r="AJ373" s="10"/>
      <c r="AK373" s="10"/>
      <c r="AL373" s="10"/>
      <c r="AM373" s="10"/>
    </row>
    <row r="374" spans="1:39">
      <c r="A374" s="16"/>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9"/>
      <c r="AJ374" s="10"/>
      <c r="AK374" s="10"/>
      <c r="AL374" s="10"/>
      <c r="AM374" s="10"/>
    </row>
    <row r="375" spans="1:39">
      <c r="A375" s="16"/>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9"/>
      <c r="AJ375" s="10"/>
      <c r="AK375" s="10"/>
      <c r="AL375" s="10"/>
      <c r="AM375" s="10"/>
    </row>
    <row r="376" spans="1:39">
      <c r="A376" s="16"/>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9"/>
      <c r="AJ376" s="10"/>
      <c r="AK376" s="10"/>
      <c r="AL376" s="10"/>
      <c r="AM376" s="10"/>
    </row>
    <row r="377" spans="1:39">
      <c r="A377" s="16"/>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9"/>
      <c r="AJ377" s="10"/>
      <c r="AK377" s="10"/>
      <c r="AL377" s="10"/>
      <c r="AM377" s="10"/>
    </row>
    <row r="378" spans="1:39">
      <c r="A378" s="16"/>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9"/>
      <c r="AJ378" s="10"/>
      <c r="AK378" s="10"/>
      <c r="AL378" s="10"/>
      <c r="AM378" s="10"/>
    </row>
    <row r="379" spans="1:39">
      <c r="A379" s="16"/>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9"/>
      <c r="AJ379" s="10"/>
      <c r="AK379" s="10"/>
      <c r="AL379" s="10"/>
      <c r="AM379" s="10"/>
    </row>
    <row r="380" spans="1:39">
      <c r="A380" s="16"/>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9"/>
      <c r="AJ380" s="10"/>
      <c r="AK380" s="10"/>
      <c r="AL380" s="10"/>
      <c r="AM380" s="10"/>
    </row>
    <row r="381" spans="1:39">
      <c r="A381" s="16"/>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9"/>
      <c r="AJ381" s="10"/>
      <c r="AK381" s="10"/>
      <c r="AL381" s="10"/>
      <c r="AM381" s="10"/>
    </row>
    <row r="382" spans="1:39">
      <c r="A382" s="16"/>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9"/>
      <c r="AJ382" s="10"/>
      <c r="AK382" s="10"/>
      <c r="AL382" s="10"/>
      <c r="AM382" s="10"/>
    </row>
    <row r="383" spans="1:39">
      <c r="A383" s="16"/>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9"/>
      <c r="AJ383" s="10"/>
      <c r="AK383" s="10"/>
      <c r="AL383" s="10"/>
      <c r="AM383" s="10"/>
    </row>
    <row r="384" spans="1:39">
      <c r="A384" s="16"/>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9"/>
      <c r="AJ384" s="10"/>
      <c r="AK384" s="10"/>
      <c r="AL384" s="10"/>
      <c r="AM384" s="10"/>
    </row>
    <row r="385" spans="1:39">
      <c r="A385" s="16"/>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9"/>
      <c r="AJ385" s="10"/>
      <c r="AK385" s="10"/>
      <c r="AL385" s="10"/>
      <c r="AM385" s="10"/>
    </row>
    <row r="386" spans="1:39">
      <c r="A386" s="16"/>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9"/>
      <c r="AJ386" s="10"/>
      <c r="AK386" s="10"/>
      <c r="AL386" s="10"/>
      <c r="AM386" s="10"/>
    </row>
    <row r="387" spans="1:39">
      <c r="A387" s="16"/>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9"/>
      <c r="AJ387" s="10"/>
      <c r="AK387" s="10"/>
      <c r="AL387" s="10"/>
      <c r="AM387" s="10"/>
    </row>
    <row r="388" spans="1:39">
      <c r="A388" s="16"/>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9"/>
      <c r="AJ388" s="10"/>
      <c r="AK388" s="10"/>
      <c r="AL388" s="10"/>
      <c r="AM388" s="10"/>
    </row>
    <row r="389" spans="1:39">
      <c r="A389" s="16"/>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9"/>
      <c r="AJ389" s="10"/>
      <c r="AK389" s="10"/>
      <c r="AL389" s="10"/>
      <c r="AM389" s="10"/>
    </row>
    <row r="390" spans="1:39">
      <c r="A390" s="16"/>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9"/>
      <c r="AJ390" s="10"/>
      <c r="AK390" s="10"/>
      <c r="AL390" s="10"/>
      <c r="AM390" s="10"/>
    </row>
    <row r="391" spans="1:39">
      <c r="A391" s="16"/>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9"/>
      <c r="AJ391" s="10"/>
      <c r="AK391" s="10"/>
      <c r="AL391" s="10"/>
      <c r="AM391" s="10"/>
    </row>
    <row r="392" spans="1:39">
      <c r="A392" s="16"/>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9"/>
      <c r="AJ392" s="10"/>
      <c r="AK392" s="10"/>
      <c r="AL392" s="10"/>
      <c r="AM392" s="10"/>
    </row>
    <row r="393" spans="1:39">
      <c r="A393" s="16"/>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9"/>
      <c r="AJ393" s="10"/>
      <c r="AK393" s="10"/>
      <c r="AL393" s="10"/>
      <c r="AM393" s="10"/>
    </row>
    <row r="394" spans="1:39">
      <c r="A394" s="16"/>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9"/>
      <c r="AJ394" s="10"/>
      <c r="AK394" s="10"/>
      <c r="AL394" s="10"/>
      <c r="AM394" s="10"/>
    </row>
    <row r="395" spans="1:39">
      <c r="A395" s="16"/>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9"/>
      <c r="AJ395" s="10"/>
      <c r="AK395" s="10"/>
      <c r="AL395" s="10"/>
      <c r="AM395" s="10"/>
    </row>
    <row r="396" spans="1:39">
      <c r="A396" s="16"/>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9"/>
      <c r="AJ396" s="10"/>
      <c r="AK396" s="10"/>
      <c r="AL396" s="10"/>
      <c r="AM396" s="10"/>
    </row>
    <row r="397" spans="1:39">
      <c r="A397" s="16"/>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9"/>
      <c r="AJ397" s="10"/>
      <c r="AK397" s="10"/>
      <c r="AL397" s="10"/>
      <c r="AM397" s="10"/>
    </row>
    <row r="398" spans="1:39">
      <c r="A398" s="16"/>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9"/>
      <c r="AJ398" s="10"/>
      <c r="AK398" s="10"/>
      <c r="AL398" s="10"/>
      <c r="AM398" s="10"/>
    </row>
    <row r="399" spans="1:39">
      <c r="A399" s="16"/>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9"/>
      <c r="AJ399" s="10"/>
      <c r="AK399" s="10"/>
      <c r="AL399" s="10"/>
      <c r="AM399" s="10"/>
    </row>
    <row r="400" spans="1:39">
      <c r="A400" s="16"/>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9"/>
      <c r="AJ400" s="10"/>
      <c r="AK400" s="10"/>
      <c r="AL400" s="10"/>
      <c r="AM400" s="10"/>
    </row>
    <row r="401" spans="1:39">
      <c r="A401" s="16"/>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9"/>
      <c r="AJ401" s="10"/>
      <c r="AK401" s="10"/>
      <c r="AL401" s="10"/>
      <c r="AM401" s="10"/>
    </row>
    <row r="402" spans="1:39">
      <c r="A402" s="16"/>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9"/>
      <c r="AJ402" s="10"/>
      <c r="AK402" s="10"/>
      <c r="AL402" s="10"/>
      <c r="AM402" s="10"/>
    </row>
    <row r="403" spans="1:39">
      <c r="A403" s="16"/>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9"/>
      <c r="AJ403" s="10"/>
      <c r="AK403" s="10"/>
      <c r="AL403" s="10"/>
      <c r="AM403" s="10"/>
    </row>
    <row r="404" spans="1:39">
      <c r="A404" s="16"/>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9"/>
      <c r="AJ404" s="10"/>
      <c r="AK404" s="10"/>
      <c r="AL404" s="10"/>
      <c r="AM404" s="10"/>
    </row>
    <row r="405" spans="1:39">
      <c r="A405" s="16"/>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9"/>
      <c r="AJ405" s="10"/>
      <c r="AK405" s="10"/>
      <c r="AL405" s="10"/>
      <c r="AM405" s="10"/>
    </row>
    <row r="406" spans="1:39">
      <c r="A406" s="16"/>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9"/>
      <c r="AJ406" s="10"/>
      <c r="AK406" s="10"/>
      <c r="AL406" s="10"/>
      <c r="AM406" s="10"/>
    </row>
    <row r="407" spans="1:39">
      <c r="A407" s="16"/>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9"/>
      <c r="AJ407" s="10"/>
      <c r="AK407" s="10"/>
      <c r="AL407" s="10"/>
      <c r="AM407" s="10"/>
    </row>
    <row r="408" spans="1:39">
      <c r="A408" s="16"/>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9"/>
      <c r="AJ408" s="10"/>
      <c r="AK408" s="10"/>
      <c r="AL408" s="10"/>
      <c r="AM408" s="10"/>
    </row>
    <row r="409" spans="1:39">
      <c r="A409" s="16"/>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9"/>
      <c r="AJ409" s="10"/>
      <c r="AK409" s="10"/>
      <c r="AL409" s="10"/>
      <c r="AM409" s="10"/>
    </row>
    <row r="410" spans="1:39">
      <c r="A410" s="16"/>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9"/>
      <c r="AJ410" s="10"/>
      <c r="AK410" s="10"/>
      <c r="AL410" s="10"/>
      <c r="AM410" s="10"/>
    </row>
    <row r="411" spans="1:39">
      <c r="A411" s="16"/>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9"/>
      <c r="AJ411" s="10"/>
      <c r="AK411" s="10"/>
      <c r="AL411" s="10"/>
      <c r="AM411" s="10"/>
    </row>
    <row r="412" spans="1:39">
      <c r="A412" s="16"/>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9"/>
      <c r="AJ412" s="10"/>
      <c r="AK412" s="10"/>
      <c r="AL412" s="10"/>
      <c r="AM412" s="10"/>
    </row>
    <row r="413" spans="1:39">
      <c r="A413" s="16"/>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9"/>
      <c r="AJ413" s="10"/>
      <c r="AK413" s="10"/>
      <c r="AL413" s="10"/>
      <c r="AM413" s="10"/>
    </row>
    <row r="414" spans="1:39">
      <c r="A414" s="16"/>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9"/>
      <c r="AJ414" s="10"/>
      <c r="AK414" s="10"/>
      <c r="AL414" s="10"/>
      <c r="AM414" s="10"/>
    </row>
    <row r="415" spans="1:39">
      <c r="A415" s="16"/>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9"/>
      <c r="AJ415" s="10"/>
      <c r="AK415" s="10"/>
      <c r="AL415" s="10"/>
      <c r="AM415" s="10"/>
    </row>
    <row r="416" spans="1:39">
      <c r="A416" s="16"/>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9"/>
      <c r="AJ416" s="10"/>
      <c r="AK416" s="10"/>
      <c r="AL416" s="10"/>
      <c r="AM416" s="10"/>
    </row>
    <row r="417" spans="1:39">
      <c r="A417" s="16"/>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9"/>
      <c r="AJ417" s="10"/>
      <c r="AK417" s="10"/>
      <c r="AL417" s="10"/>
      <c r="AM417" s="10"/>
    </row>
    <row r="418" spans="1:39">
      <c r="A418" s="16"/>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9"/>
      <c r="AJ418" s="10"/>
      <c r="AK418" s="10"/>
      <c r="AL418" s="10"/>
      <c r="AM418" s="10"/>
    </row>
    <row r="419" spans="1:39">
      <c r="A419" s="16"/>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9"/>
      <c r="AJ419" s="10"/>
      <c r="AK419" s="10"/>
      <c r="AL419" s="10"/>
      <c r="AM419" s="10"/>
    </row>
    <row r="420" spans="1:39">
      <c r="A420" s="16"/>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9"/>
      <c r="AJ420" s="10"/>
      <c r="AK420" s="10"/>
      <c r="AL420" s="10"/>
      <c r="AM420" s="10"/>
    </row>
    <row r="421" spans="1:39">
      <c r="A421" s="16"/>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9"/>
      <c r="AJ421" s="10"/>
      <c r="AK421" s="10"/>
      <c r="AL421" s="10"/>
      <c r="AM421" s="10"/>
    </row>
    <row r="422" spans="1:39">
      <c r="A422" s="16"/>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9"/>
      <c r="AJ422" s="10"/>
      <c r="AK422" s="10"/>
      <c r="AL422" s="10"/>
      <c r="AM422" s="10"/>
    </row>
    <row r="423" spans="1:39">
      <c r="A423" s="16"/>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9"/>
      <c r="AJ423" s="10"/>
      <c r="AK423" s="10"/>
      <c r="AL423" s="10"/>
      <c r="AM423" s="10"/>
    </row>
    <row r="424" spans="1:39">
      <c r="A424" s="16"/>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9"/>
      <c r="AJ424" s="10"/>
      <c r="AK424" s="10"/>
      <c r="AL424" s="10"/>
      <c r="AM424" s="10"/>
    </row>
    <row r="425" spans="1:39">
      <c r="A425" s="16"/>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9"/>
      <c r="AJ425" s="10"/>
      <c r="AK425" s="10"/>
      <c r="AL425" s="10"/>
      <c r="AM425" s="10"/>
    </row>
    <row r="426" spans="1:39">
      <c r="A426" s="16"/>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9"/>
      <c r="AJ426" s="10"/>
      <c r="AK426" s="10"/>
      <c r="AL426" s="10"/>
      <c r="AM426" s="10"/>
    </row>
    <row r="427" spans="1:39">
      <c r="A427" s="16"/>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9"/>
      <c r="AJ427" s="10"/>
      <c r="AK427" s="10"/>
      <c r="AL427" s="10"/>
      <c r="AM427" s="10"/>
    </row>
    <row r="428" spans="1:39">
      <c r="A428" s="16"/>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9"/>
      <c r="AJ428" s="10"/>
      <c r="AK428" s="10"/>
      <c r="AL428" s="10"/>
      <c r="AM428" s="10"/>
    </row>
    <row r="429" spans="1:39">
      <c r="A429" s="16"/>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9"/>
      <c r="AJ429" s="10"/>
      <c r="AK429" s="10"/>
      <c r="AL429" s="10"/>
      <c r="AM429" s="10"/>
    </row>
    <row r="430" spans="1:39">
      <c r="A430" s="16"/>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9"/>
      <c r="AJ430" s="10"/>
      <c r="AK430" s="10"/>
      <c r="AL430" s="10"/>
      <c r="AM430" s="10"/>
    </row>
    <row r="431" spans="1:39">
      <c r="A431" s="16"/>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9"/>
      <c r="AJ431" s="10"/>
      <c r="AK431" s="10"/>
      <c r="AL431" s="10"/>
      <c r="AM431" s="10"/>
    </row>
    <row r="432" spans="1:39">
      <c r="A432" s="16"/>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9"/>
      <c r="AJ432" s="10"/>
      <c r="AK432" s="10"/>
      <c r="AL432" s="10"/>
      <c r="AM432" s="10"/>
    </row>
    <row r="433" spans="1:39">
      <c r="A433" s="16"/>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9"/>
      <c r="AJ433" s="10"/>
      <c r="AK433" s="10"/>
      <c r="AL433" s="10"/>
      <c r="AM433" s="10"/>
    </row>
    <row r="434" spans="1:39">
      <c r="A434" s="16"/>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9"/>
      <c r="AJ434" s="10"/>
      <c r="AK434" s="10"/>
      <c r="AL434" s="10"/>
      <c r="AM434" s="10"/>
    </row>
    <row r="435" spans="1:39">
      <c r="A435" s="16"/>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9"/>
      <c r="AJ435" s="10"/>
      <c r="AK435" s="10"/>
      <c r="AL435" s="10"/>
      <c r="AM435" s="10"/>
    </row>
    <row r="436" spans="1:39">
      <c r="A436" s="16"/>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9"/>
      <c r="AJ436" s="10"/>
      <c r="AK436" s="10"/>
      <c r="AL436" s="10"/>
      <c r="AM436" s="10"/>
    </row>
    <row r="437" spans="1:39">
      <c r="A437" s="16"/>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9"/>
      <c r="AJ437" s="10"/>
      <c r="AK437" s="10"/>
      <c r="AL437" s="10"/>
      <c r="AM437" s="10"/>
    </row>
    <row r="438" spans="1:39">
      <c r="A438" s="16"/>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9"/>
      <c r="AJ438" s="10"/>
      <c r="AK438" s="10"/>
      <c r="AL438" s="10"/>
      <c r="AM438" s="10"/>
    </row>
    <row r="439" spans="1:39">
      <c r="A439" s="16"/>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9"/>
      <c r="AJ439" s="10"/>
      <c r="AK439" s="10"/>
      <c r="AL439" s="10"/>
      <c r="AM439" s="10"/>
    </row>
    <row r="440" spans="1:39">
      <c r="A440" s="16"/>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9"/>
      <c r="AJ440" s="10"/>
      <c r="AK440" s="10"/>
      <c r="AL440" s="10"/>
      <c r="AM440" s="10"/>
    </row>
    <row r="441" spans="1:39">
      <c r="A441" s="16"/>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9"/>
      <c r="AJ441" s="10"/>
      <c r="AK441" s="10"/>
      <c r="AL441" s="10"/>
      <c r="AM441" s="10"/>
    </row>
    <row r="442" spans="1:39">
      <c r="A442" s="16"/>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9"/>
      <c r="AJ442" s="10"/>
      <c r="AK442" s="10"/>
      <c r="AL442" s="10"/>
      <c r="AM442" s="10"/>
    </row>
    <row r="443" spans="1:39">
      <c r="A443" s="16"/>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9"/>
      <c r="AJ443" s="10"/>
      <c r="AK443" s="10"/>
      <c r="AL443" s="10"/>
      <c r="AM443" s="10"/>
    </row>
    <row r="444" spans="1:39">
      <c r="A444" s="16"/>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9"/>
      <c r="AJ444" s="10"/>
      <c r="AK444" s="10"/>
      <c r="AL444" s="10"/>
      <c r="AM444" s="10"/>
    </row>
    <row r="445" spans="1:39">
      <c r="A445" s="16"/>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9"/>
      <c r="AJ445" s="10"/>
      <c r="AK445" s="10"/>
      <c r="AL445" s="10"/>
      <c r="AM445" s="10"/>
    </row>
    <row r="446" spans="1:39">
      <c r="A446" s="16"/>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9"/>
      <c r="AJ446" s="10"/>
      <c r="AK446" s="10"/>
      <c r="AL446" s="10"/>
      <c r="AM446" s="10"/>
    </row>
    <row r="447" spans="1:39">
      <c r="A447" s="16"/>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9"/>
      <c r="AJ447" s="10"/>
      <c r="AK447" s="10"/>
      <c r="AL447" s="10"/>
      <c r="AM447" s="10"/>
    </row>
    <row r="448" spans="1:39">
      <c r="A448" s="16"/>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9"/>
      <c r="AJ448" s="10"/>
      <c r="AK448" s="10"/>
      <c r="AL448" s="10"/>
      <c r="AM448" s="10"/>
    </row>
    <row r="449" spans="1:39">
      <c r="A449" s="16"/>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9"/>
      <c r="AJ449" s="10"/>
      <c r="AK449" s="10"/>
      <c r="AL449" s="10"/>
      <c r="AM449" s="10"/>
    </row>
    <row r="450" spans="1:39">
      <c r="A450" s="16"/>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9"/>
      <c r="AJ450" s="10"/>
      <c r="AK450" s="10"/>
      <c r="AL450" s="10"/>
      <c r="AM450" s="10"/>
    </row>
    <row r="451" spans="1:39">
      <c r="A451" s="16"/>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9"/>
      <c r="AJ451" s="10"/>
      <c r="AK451" s="10"/>
      <c r="AL451" s="10"/>
      <c r="AM451" s="10"/>
    </row>
    <row r="452" spans="1:39">
      <c r="A452" s="16"/>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9"/>
      <c r="AJ452" s="10"/>
      <c r="AK452" s="10"/>
      <c r="AL452" s="10"/>
      <c r="AM452" s="10"/>
    </row>
    <row r="453" spans="1:39">
      <c r="A453" s="16"/>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9"/>
      <c r="AJ453" s="10"/>
      <c r="AK453" s="10"/>
      <c r="AL453" s="10"/>
      <c r="AM453" s="10"/>
    </row>
    <row r="454" spans="1:39">
      <c r="A454" s="16"/>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9"/>
      <c r="AJ454" s="10"/>
      <c r="AK454" s="10"/>
      <c r="AL454" s="10"/>
      <c r="AM454" s="10"/>
    </row>
    <row r="455" spans="1:39">
      <c r="A455" s="16"/>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9"/>
      <c r="AJ455" s="10"/>
      <c r="AK455" s="10"/>
      <c r="AL455" s="10"/>
      <c r="AM455" s="10"/>
    </row>
    <row r="456" spans="1:39">
      <c r="A456" s="16"/>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9"/>
      <c r="AJ456" s="10"/>
      <c r="AK456" s="10"/>
      <c r="AL456" s="10"/>
      <c r="AM456" s="10"/>
    </row>
    <row r="457" spans="1:39">
      <c r="A457" s="16"/>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9"/>
      <c r="AJ457" s="10"/>
      <c r="AK457" s="10"/>
      <c r="AL457" s="10"/>
      <c r="AM457" s="10"/>
    </row>
    <row r="458" spans="1:39">
      <c r="A458" s="16"/>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9"/>
      <c r="AJ458" s="10"/>
      <c r="AK458" s="10"/>
      <c r="AL458" s="10"/>
      <c r="AM458" s="10"/>
    </row>
    <row r="459" spans="1:39">
      <c r="A459" s="16"/>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9"/>
      <c r="AJ459" s="10"/>
      <c r="AK459" s="10"/>
      <c r="AL459" s="10"/>
      <c r="AM459" s="10"/>
    </row>
    <row r="460" spans="1:39">
      <c r="A460" s="16"/>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9"/>
      <c r="AJ460" s="10"/>
      <c r="AK460" s="10"/>
      <c r="AL460" s="10"/>
      <c r="AM460" s="10"/>
    </row>
    <row r="461" spans="1:39">
      <c r="A461" s="16"/>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9"/>
      <c r="AJ461" s="10"/>
      <c r="AK461" s="10"/>
      <c r="AL461" s="10"/>
      <c r="AM461" s="10"/>
    </row>
    <row r="462" spans="1:39">
      <c r="A462" s="16"/>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9"/>
      <c r="AJ462" s="10"/>
      <c r="AK462" s="10"/>
      <c r="AL462" s="10"/>
      <c r="AM462" s="10"/>
    </row>
    <row r="463" spans="1:39">
      <c r="A463" s="16"/>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9"/>
      <c r="AJ463" s="10"/>
      <c r="AK463" s="10"/>
      <c r="AL463" s="10"/>
      <c r="AM463" s="10"/>
    </row>
    <row r="464" spans="1:39">
      <c r="A464" s="16"/>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9"/>
      <c r="AJ464" s="10"/>
      <c r="AK464" s="10"/>
      <c r="AL464" s="10"/>
      <c r="AM464" s="10"/>
    </row>
    <row r="465" spans="1:39">
      <c r="A465" s="16"/>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9"/>
      <c r="AJ465" s="10"/>
      <c r="AK465" s="10"/>
      <c r="AL465" s="10"/>
      <c r="AM465" s="10"/>
    </row>
    <row r="466" spans="1:39">
      <c r="A466" s="16"/>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9"/>
      <c r="AJ466" s="10"/>
      <c r="AK466" s="10"/>
      <c r="AL466" s="10"/>
      <c r="AM466" s="10"/>
    </row>
    <row r="467" spans="1:39">
      <c r="A467" s="16"/>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9"/>
      <c r="AJ467" s="10"/>
      <c r="AK467" s="10"/>
      <c r="AL467" s="10"/>
      <c r="AM467" s="10"/>
    </row>
    <row r="468" spans="1:39">
      <c r="A468" s="16"/>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9"/>
      <c r="AJ468" s="10"/>
      <c r="AK468" s="10"/>
      <c r="AL468" s="10"/>
      <c r="AM468" s="10"/>
    </row>
    <row r="469" spans="1:39">
      <c r="A469" s="16"/>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9"/>
      <c r="AJ469" s="10"/>
      <c r="AK469" s="10"/>
      <c r="AL469" s="10"/>
      <c r="AM469" s="10"/>
    </row>
    <row r="470" spans="1:39">
      <c r="A470" s="16"/>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9"/>
      <c r="AJ470" s="10"/>
      <c r="AK470" s="10"/>
      <c r="AL470" s="10"/>
      <c r="AM470" s="10"/>
    </row>
    <row r="471" spans="1:39">
      <c r="A471" s="16"/>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9"/>
      <c r="AJ471" s="10"/>
      <c r="AK471" s="10"/>
      <c r="AL471" s="10"/>
      <c r="AM471" s="10"/>
    </row>
    <row r="472" spans="1:39">
      <c r="A472" s="16"/>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9"/>
      <c r="AJ472" s="10"/>
      <c r="AK472" s="10"/>
      <c r="AL472" s="10"/>
      <c r="AM472" s="10"/>
    </row>
    <row r="473" spans="1:39">
      <c r="A473" s="16"/>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9"/>
      <c r="AJ473" s="10"/>
      <c r="AK473" s="10"/>
      <c r="AL473" s="10"/>
      <c r="AM473" s="10"/>
    </row>
    <row r="474" spans="1:39">
      <c r="A474" s="16"/>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9"/>
      <c r="AJ474" s="10"/>
      <c r="AK474" s="10"/>
      <c r="AL474" s="10"/>
      <c r="AM474" s="10"/>
    </row>
    <row r="475" spans="1:39">
      <c r="A475" s="16"/>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9"/>
      <c r="AJ475" s="10"/>
      <c r="AK475" s="10"/>
      <c r="AL475" s="10"/>
      <c r="AM475" s="10"/>
    </row>
    <row r="476" spans="1:39">
      <c r="A476" s="16"/>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9"/>
      <c r="AJ476" s="10"/>
      <c r="AK476" s="10"/>
      <c r="AL476" s="10"/>
      <c r="AM476" s="10"/>
    </row>
    <row r="477" spans="1:39">
      <c r="A477" s="16"/>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9"/>
      <c r="AJ477" s="10"/>
      <c r="AK477" s="10"/>
      <c r="AL477" s="10"/>
      <c r="AM477" s="10"/>
    </row>
    <row r="478" spans="1:39">
      <c r="A478" s="16"/>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9"/>
      <c r="AJ478" s="10"/>
      <c r="AK478" s="10"/>
      <c r="AL478" s="10"/>
      <c r="AM478" s="10"/>
    </row>
    <row r="479" spans="1:39">
      <c r="A479" s="16"/>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9"/>
      <c r="AJ479" s="10"/>
      <c r="AK479" s="10"/>
      <c r="AL479" s="10"/>
      <c r="AM479" s="10"/>
    </row>
    <row r="480" spans="1:39">
      <c r="A480" s="16"/>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9"/>
      <c r="AJ480" s="10"/>
      <c r="AK480" s="10"/>
      <c r="AL480" s="10"/>
      <c r="AM480" s="10"/>
    </row>
    <row r="481" spans="1:39">
      <c r="A481" s="16"/>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9"/>
      <c r="AJ481" s="10"/>
      <c r="AK481" s="10"/>
      <c r="AL481" s="10"/>
      <c r="AM481" s="10"/>
    </row>
    <row r="482" spans="1:39">
      <c r="A482" s="16"/>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9"/>
      <c r="AJ482" s="10"/>
      <c r="AK482" s="10"/>
      <c r="AL482" s="10"/>
      <c r="AM482" s="10"/>
    </row>
    <row r="483" spans="1:39">
      <c r="A483" s="16"/>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9"/>
      <c r="AJ483" s="10"/>
      <c r="AK483" s="10"/>
      <c r="AL483" s="10"/>
      <c r="AM483" s="10"/>
    </row>
    <row r="484" spans="1:39">
      <c r="A484" s="16"/>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9"/>
      <c r="AJ484" s="10"/>
      <c r="AK484" s="10"/>
      <c r="AL484" s="10"/>
      <c r="AM484" s="10"/>
    </row>
    <row r="485" spans="1:39">
      <c r="A485" s="16"/>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9"/>
      <c r="AJ485" s="10"/>
      <c r="AK485" s="10"/>
      <c r="AL485" s="10"/>
      <c r="AM485" s="10"/>
    </row>
    <row r="486" spans="1:39">
      <c r="A486" s="16"/>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9"/>
      <c r="AJ486" s="10"/>
      <c r="AK486" s="10"/>
      <c r="AL486" s="10"/>
      <c r="AM486" s="10"/>
    </row>
    <row r="487" spans="1:39">
      <c r="A487" s="16"/>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9"/>
      <c r="AJ487" s="10"/>
      <c r="AK487" s="10"/>
      <c r="AL487" s="10"/>
      <c r="AM487" s="10"/>
    </row>
    <row r="488" spans="1:39">
      <c r="A488" s="16"/>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9"/>
      <c r="AJ488" s="10"/>
      <c r="AK488" s="10"/>
      <c r="AL488" s="10"/>
      <c r="AM488" s="10"/>
    </row>
    <row r="489" spans="1:39">
      <c r="A489" s="16"/>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9"/>
      <c r="AJ489" s="10"/>
      <c r="AK489" s="10"/>
      <c r="AL489" s="10"/>
      <c r="AM489" s="10"/>
    </row>
    <row r="490" spans="1:39">
      <c r="A490" s="16"/>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9"/>
      <c r="AJ490" s="10"/>
      <c r="AK490" s="10"/>
      <c r="AL490" s="10"/>
      <c r="AM490" s="10"/>
    </row>
    <row r="491" spans="1:39">
      <c r="A491" s="16"/>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9"/>
      <c r="AJ491" s="10"/>
      <c r="AK491" s="10"/>
      <c r="AL491" s="10"/>
      <c r="AM491" s="10"/>
    </row>
    <row r="492" spans="1:39">
      <c r="A492" s="16"/>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9"/>
      <c r="AJ492" s="10"/>
      <c r="AK492" s="10"/>
      <c r="AL492" s="10"/>
      <c r="AM492" s="10"/>
    </row>
    <row r="493" spans="1:39">
      <c r="A493" s="16"/>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9"/>
      <c r="AJ493" s="10"/>
      <c r="AK493" s="10"/>
      <c r="AL493" s="10"/>
      <c r="AM493" s="10"/>
    </row>
    <row r="494" spans="1:39">
      <c r="A494" s="16"/>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9"/>
      <c r="AJ494" s="10"/>
      <c r="AK494" s="10"/>
      <c r="AL494" s="10"/>
      <c r="AM494" s="10"/>
    </row>
    <row r="495" spans="1:39">
      <c r="A495" s="16"/>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9"/>
      <c r="AJ495" s="10"/>
      <c r="AK495" s="10"/>
      <c r="AL495" s="10"/>
      <c r="AM495" s="10"/>
    </row>
    <row r="496" spans="1:39">
      <c r="A496" s="16"/>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9"/>
      <c r="AJ496" s="10"/>
      <c r="AK496" s="10"/>
      <c r="AL496" s="10"/>
      <c r="AM496" s="10"/>
    </row>
    <row r="497" spans="1:39">
      <c r="A497" s="16"/>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9"/>
      <c r="AJ497" s="10"/>
      <c r="AK497" s="10"/>
      <c r="AL497" s="10"/>
      <c r="AM497" s="10"/>
    </row>
    <row r="498" spans="1:39">
      <c r="A498" s="16"/>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9"/>
      <c r="AJ498" s="10"/>
      <c r="AK498" s="10"/>
      <c r="AL498" s="10"/>
      <c r="AM498" s="10"/>
    </row>
    <row r="499" spans="1:39">
      <c r="A499" s="16"/>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9"/>
      <c r="AJ499" s="10"/>
      <c r="AK499" s="10"/>
      <c r="AL499" s="10"/>
      <c r="AM499" s="10"/>
    </row>
    <row r="500" spans="1:39">
      <c r="A500" s="16"/>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9"/>
      <c r="AJ500" s="10"/>
      <c r="AK500" s="10"/>
      <c r="AL500" s="10"/>
      <c r="AM500" s="10"/>
    </row>
    <row r="501" spans="1:39">
      <c r="A501" s="16"/>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9"/>
      <c r="AJ501" s="10"/>
      <c r="AK501" s="10"/>
      <c r="AL501" s="10"/>
      <c r="AM501" s="10"/>
    </row>
    <row r="502" spans="1:39">
      <c r="A502" s="16"/>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9"/>
      <c r="AJ502" s="10"/>
      <c r="AK502" s="10"/>
      <c r="AL502" s="10"/>
      <c r="AM502" s="10"/>
    </row>
    <row r="503" spans="1:39">
      <c r="A503" s="16"/>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9"/>
      <c r="AJ503" s="10"/>
      <c r="AK503" s="10"/>
      <c r="AL503" s="10"/>
      <c r="AM503" s="10"/>
    </row>
    <row r="504" spans="1:39">
      <c r="A504" s="16"/>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9"/>
      <c r="AJ504" s="10"/>
      <c r="AK504" s="10"/>
      <c r="AL504" s="10"/>
      <c r="AM504" s="10"/>
    </row>
    <row r="505" spans="1:39">
      <c r="A505" s="16"/>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9"/>
      <c r="AJ505" s="10"/>
      <c r="AK505" s="10"/>
      <c r="AL505" s="10"/>
      <c r="AM505" s="10"/>
    </row>
    <row r="506" spans="1:39">
      <c r="A506" s="16"/>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9"/>
      <c r="AJ506" s="10"/>
      <c r="AK506" s="10"/>
      <c r="AL506" s="10"/>
      <c r="AM506" s="10"/>
    </row>
    <row r="507" spans="1:39">
      <c r="A507" s="16"/>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9"/>
      <c r="AJ507" s="10"/>
      <c r="AK507" s="10"/>
      <c r="AL507" s="10"/>
      <c r="AM507" s="10"/>
    </row>
    <row r="508" spans="1:39">
      <c r="A508" s="16"/>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9"/>
      <c r="AJ508" s="10"/>
      <c r="AK508" s="10"/>
      <c r="AL508" s="10"/>
      <c r="AM508" s="10"/>
    </row>
    <row r="509" spans="1:39">
      <c r="A509" s="16"/>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9"/>
      <c r="AJ509" s="10"/>
      <c r="AK509" s="10"/>
      <c r="AL509" s="10"/>
      <c r="AM509" s="10"/>
    </row>
    <row r="510" spans="1:39">
      <c r="A510" s="16"/>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9"/>
      <c r="AJ510" s="10"/>
      <c r="AK510" s="10"/>
      <c r="AL510" s="10"/>
      <c r="AM510" s="10"/>
    </row>
    <row r="511" spans="1:39">
      <c r="A511" s="16"/>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9"/>
      <c r="AJ511" s="10"/>
      <c r="AK511" s="10"/>
      <c r="AL511" s="10"/>
      <c r="AM511" s="10"/>
    </row>
    <row r="512" spans="1:39">
      <c r="A512" s="16"/>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9"/>
      <c r="AJ512" s="10"/>
      <c r="AK512" s="10"/>
      <c r="AL512" s="10"/>
      <c r="AM512" s="10"/>
    </row>
    <row r="513" spans="1:39">
      <c r="A513" s="16"/>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9"/>
      <c r="AJ513" s="10"/>
      <c r="AK513" s="10"/>
      <c r="AL513" s="10"/>
      <c r="AM513" s="10"/>
    </row>
    <row r="514" spans="1:39">
      <c r="A514" s="16"/>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9"/>
      <c r="AJ514" s="10"/>
      <c r="AK514" s="10"/>
      <c r="AL514" s="10"/>
      <c r="AM514" s="10"/>
    </row>
    <row r="515" spans="1:39">
      <c r="A515" s="16"/>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9"/>
      <c r="AJ515" s="10"/>
      <c r="AK515" s="10"/>
      <c r="AL515" s="10"/>
      <c r="AM515" s="10"/>
    </row>
    <row r="516" spans="1:39">
      <c r="A516" s="16"/>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9"/>
      <c r="AJ516" s="10"/>
      <c r="AK516" s="10"/>
      <c r="AL516" s="10"/>
      <c r="AM516" s="10"/>
    </row>
    <row r="517" spans="1:39">
      <c r="A517" s="16"/>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9"/>
      <c r="AJ517" s="10"/>
      <c r="AK517" s="10"/>
      <c r="AL517" s="10"/>
      <c r="AM517" s="10"/>
    </row>
    <row r="518" spans="1:39">
      <c r="A518" s="16"/>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9"/>
      <c r="AJ518" s="10"/>
      <c r="AK518" s="10"/>
      <c r="AL518" s="10"/>
      <c r="AM518" s="10"/>
    </row>
    <row r="519" spans="1:39">
      <c r="A519" s="16"/>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9"/>
      <c r="AJ519" s="10"/>
      <c r="AK519" s="10"/>
      <c r="AL519" s="10"/>
      <c r="AM519" s="10"/>
    </row>
    <row r="520" spans="1:39">
      <c r="A520" s="16"/>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9"/>
      <c r="AJ520" s="10"/>
      <c r="AK520" s="10"/>
      <c r="AL520" s="10"/>
      <c r="AM520" s="10"/>
    </row>
    <row r="521" spans="1:39">
      <c r="A521" s="16"/>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9"/>
      <c r="AJ521" s="10"/>
      <c r="AK521" s="10"/>
      <c r="AL521" s="10"/>
      <c r="AM521" s="10"/>
    </row>
    <row r="522" spans="1:39">
      <c r="A522" s="16"/>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9"/>
      <c r="AJ522" s="10"/>
      <c r="AK522" s="10"/>
      <c r="AL522" s="10"/>
      <c r="AM522" s="10"/>
    </row>
    <row r="523" spans="1:39">
      <c r="A523" s="16"/>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9"/>
      <c r="AJ523" s="10"/>
      <c r="AK523" s="10"/>
      <c r="AL523" s="10"/>
      <c r="AM523" s="10"/>
    </row>
    <row r="524" spans="1:39">
      <c r="A524" s="16"/>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9"/>
      <c r="AJ524" s="10"/>
      <c r="AK524" s="10"/>
      <c r="AL524" s="10"/>
      <c r="AM524" s="10"/>
    </row>
    <row r="525" spans="1:39">
      <c r="A525" s="16"/>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9"/>
      <c r="AJ525" s="10"/>
      <c r="AK525" s="10"/>
      <c r="AL525" s="10"/>
      <c r="AM525" s="10"/>
    </row>
    <row r="526" spans="1:39">
      <c r="A526" s="16"/>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9"/>
      <c r="AJ526" s="10"/>
      <c r="AK526" s="10"/>
      <c r="AL526" s="10"/>
      <c r="AM526" s="10"/>
    </row>
    <row r="527" spans="1:39">
      <c r="A527" s="16"/>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9"/>
      <c r="AJ527" s="10"/>
      <c r="AK527" s="10"/>
      <c r="AL527" s="10"/>
      <c r="AM527" s="10"/>
    </row>
    <row r="528" spans="1:39">
      <c r="A528" s="16"/>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9"/>
      <c r="AJ528" s="10"/>
      <c r="AK528" s="10"/>
      <c r="AL528" s="10"/>
      <c r="AM528" s="10"/>
    </row>
    <row r="529" spans="1:39">
      <c r="A529" s="16"/>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9"/>
      <c r="AJ529" s="10"/>
      <c r="AK529" s="10"/>
      <c r="AL529" s="10"/>
      <c r="AM529" s="10"/>
    </row>
    <row r="530" spans="1:39">
      <c r="A530" s="16"/>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9"/>
      <c r="AJ530" s="10"/>
      <c r="AK530" s="10"/>
      <c r="AL530" s="10"/>
      <c r="AM530" s="10"/>
    </row>
    <row r="531" spans="1:39">
      <c r="A531" s="16"/>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9"/>
      <c r="AJ531" s="10"/>
      <c r="AK531" s="10"/>
      <c r="AL531" s="10"/>
      <c r="AM531" s="10"/>
    </row>
    <row r="532" spans="1:39">
      <c r="A532" s="16"/>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9"/>
      <c r="AJ532" s="10"/>
      <c r="AK532" s="10"/>
      <c r="AL532" s="10"/>
      <c r="AM532" s="10"/>
    </row>
    <row r="533" spans="1:39">
      <c r="A533" s="16"/>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9"/>
      <c r="AJ533" s="10"/>
      <c r="AK533" s="10"/>
      <c r="AL533" s="10"/>
      <c r="AM533" s="10"/>
    </row>
    <row r="534" spans="1:39">
      <c r="A534" s="16"/>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9"/>
      <c r="AJ534" s="10"/>
      <c r="AK534" s="10"/>
      <c r="AL534" s="10"/>
      <c r="AM534" s="10"/>
    </row>
    <row r="535" spans="1:39">
      <c r="A535" s="16"/>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9"/>
      <c r="AJ535" s="10"/>
      <c r="AK535" s="10"/>
      <c r="AL535" s="10"/>
      <c r="AM535" s="10"/>
    </row>
    <row r="536" spans="1:39">
      <c r="A536" s="16"/>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9"/>
      <c r="AJ536" s="10"/>
      <c r="AK536" s="10"/>
      <c r="AL536" s="10"/>
      <c r="AM536" s="10"/>
    </row>
    <row r="537" spans="1:39">
      <c r="A537" s="16"/>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9"/>
      <c r="AJ537" s="10"/>
      <c r="AK537" s="10"/>
      <c r="AL537" s="10"/>
      <c r="AM537" s="10"/>
    </row>
    <row r="538" spans="1:39">
      <c r="A538" s="16"/>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9"/>
      <c r="AJ538" s="10"/>
      <c r="AK538" s="10"/>
      <c r="AL538" s="10"/>
      <c r="AM538" s="10"/>
    </row>
    <row r="539" spans="1:39">
      <c r="A539" s="16"/>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9"/>
      <c r="AJ539" s="10"/>
      <c r="AK539" s="10"/>
      <c r="AL539" s="10"/>
      <c r="AM539" s="10"/>
    </row>
    <row r="540" spans="1:39">
      <c r="A540" s="16"/>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9"/>
      <c r="AJ540" s="10"/>
      <c r="AK540" s="10"/>
      <c r="AL540" s="10"/>
      <c r="AM540" s="10"/>
    </row>
    <row r="541" spans="1:39">
      <c r="A541" s="16"/>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9"/>
      <c r="AJ541" s="10"/>
      <c r="AK541" s="10"/>
      <c r="AL541" s="10"/>
      <c r="AM541" s="10"/>
    </row>
    <row r="542" spans="1:39">
      <c r="A542" s="16"/>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9"/>
      <c r="AJ542" s="10"/>
      <c r="AK542" s="10"/>
      <c r="AL542" s="10"/>
      <c r="AM542" s="10"/>
    </row>
    <row r="543" spans="1:39">
      <c r="A543" s="16"/>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9"/>
      <c r="AJ543" s="10"/>
      <c r="AK543" s="10"/>
      <c r="AL543" s="10"/>
      <c r="AM543" s="10"/>
    </row>
    <row r="544" spans="1:39">
      <c r="A544" s="16"/>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9"/>
      <c r="AJ544" s="10"/>
      <c r="AK544" s="10"/>
      <c r="AL544" s="10"/>
      <c r="AM544" s="10"/>
    </row>
    <row r="545" spans="1:39">
      <c r="A545" s="16"/>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9"/>
      <c r="AJ545" s="10"/>
      <c r="AK545" s="10"/>
      <c r="AL545" s="10"/>
      <c r="AM545" s="10"/>
    </row>
    <row r="546" spans="1:39">
      <c r="A546" s="16"/>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9"/>
      <c r="AJ546" s="10"/>
      <c r="AK546" s="10"/>
      <c r="AL546" s="10"/>
      <c r="AM546" s="10"/>
    </row>
    <row r="547" spans="1:39">
      <c r="A547" s="16"/>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9"/>
      <c r="AJ547" s="10"/>
      <c r="AK547" s="10"/>
      <c r="AL547" s="10"/>
      <c r="AM547" s="10"/>
    </row>
    <row r="548" spans="1:39">
      <c r="A548" s="16"/>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9"/>
      <c r="AJ548" s="10"/>
      <c r="AK548" s="10"/>
      <c r="AL548" s="10"/>
      <c r="AM548" s="10"/>
    </row>
    <row r="549" spans="1:39">
      <c r="A549" s="16"/>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9"/>
      <c r="AJ549" s="10"/>
      <c r="AK549" s="10"/>
      <c r="AL549" s="10"/>
      <c r="AM549" s="10"/>
    </row>
    <row r="550" spans="1:39">
      <c r="A550" s="16"/>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9"/>
      <c r="AJ550" s="10"/>
      <c r="AK550" s="10"/>
      <c r="AL550" s="10"/>
      <c r="AM550" s="10"/>
    </row>
    <row r="551" spans="1:39">
      <c r="A551" s="16"/>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9"/>
      <c r="AJ551" s="10"/>
      <c r="AK551" s="10"/>
      <c r="AL551" s="10"/>
      <c r="AM551" s="10"/>
    </row>
    <row r="552" spans="1:39">
      <c r="A552" s="16"/>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9"/>
      <c r="AJ552" s="10"/>
      <c r="AK552" s="10"/>
      <c r="AL552" s="10"/>
      <c r="AM552" s="10"/>
    </row>
    <row r="553" spans="1:39">
      <c r="A553" s="16"/>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9"/>
      <c r="AJ553" s="10"/>
      <c r="AK553" s="10"/>
      <c r="AL553" s="10"/>
      <c r="AM553" s="10"/>
    </row>
    <row r="554" spans="1:39">
      <c r="A554" s="16"/>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9"/>
      <c r="AJ554" s="10"/>
      <c r="AK554" s="10"/>
      <c r="AL554" s="10"/>
      <c r="AM554" s="10"/>
    </row>
    <row r="555" spans="1:39">
      <c r="A555" s="16"/>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9"/>
      <c r="AJ555" s="10"/>
      <c r="AK555" s="10"/>
      <c r="AL555" s="10"/>
      <c r="AM555" s="10"/>
    </row>
    <row r="556" spans="1:39">
      <c r="A556" s="16"/>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9"/>
      <c r="AJ556" s="10"/>
      <c r="AK556" s="10"/>
      <c r="AL556" s="10"/>
      <c r="AM556" s="10"/>
    </row>
    <row r="557" spans="1:39">
      <c r="A557" s="16"/>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9"/>
      <c r="AJ557" s="10"/>
      <c r="AK557" s="10"/>
      <c r="AL557" s="10"/>
      <c r="AM557" s="10"/>
    </row>
    <row r="558" spans="1:39">
      <c r="A558" s="16"/>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9"/>
      <c r="AJ558" s="10"/>
      <c r="AK558" s="10"/>
      <c r="AL558" s="10"/>
      <c r="AM558" s="10"/>
    </row>
    <row r="559" spans="1:39">
      <c r="A559" s="16"/>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9"/>
      <c r="AJ559" s="10"/>
      <c r="AK559" s="10"/>
      <c r="AL559" s="10"/>
      <c r="AM559" s="10"/>
    </row>
    <row r="560" spans="1:39">
      <c r="A560" s="16"/>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9"/>
      <c r="AJ560" s="10"/>
      <c r="AK560" s="10"/>
      <c r="AL560" s="10"/>
      <c r="AM560" s="10"/>
    </row>
    <row r="561" spans="1:39">
      <c r="A561" s="16"/>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9"/>
      <c r="AJ561" s="10"/>
      <c r="AK561" s="10"/>
      <c r="AL561" s="10"/>
      <c r="AM561" s="10"/>
    </row>
    <row r="562" spans="1:39">
      <c r="A562" s="16"/>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9"/>
      <c r="AJ562" s="10"/>
      <c r="AK562" s="10"/>
      <c r="AL562" s="10"/>
      <c r="AM562" s="10"/>
    </row>
    <row r="563" spans="1:39">
      <c r="A563" s="16"/>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9"/>
      <c r="AJ563" s="10"/>
      <c r="AK563" s="10"/>
      <c r="AL563" s="10"/>
      <c r="AM563" s="10"/>
    </row>
    <row r="564" spans="1:39">
      <c r="A564" s="16"/>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9"/>
      <c r="AJ564" s="10"/>
      <c r="AK564" s="10"/>
      <c r="AL564" s="10"/>
      <c r="AM564" s="10"/>
    </row>
    <row r="565" spans="1:39">
      <c r="A565" s="16"/>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9"/>
      <c r="AJ565" s="10"/>
      <c r="AK565" s="10"/>
      <c r="AL565" s="10"/>
      <c r="AM565" s="10"/>
    </row>
    <row r="566" spans="1:39">
      <c r="A566" s="16"/>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9"/>
      <c r="AJ566" s="10"/>
      <c r="AK566" s="10"/>
      <c r="AL566" s="10"/>
      <c r="AM566" s="10"/>
    </row>
    <row r="567" spans="1:39">
      <c r="A567" s="16"/>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9"/>
      <c r="AJ567" s="10"/>
      <c r="AK567" s="10"/>
      <c r="AL567" s="10"/>
      <c r="AM567" s="10"/>
    </row>
    <row r="568" spans="1:39">
      <c r="A568" s="16"/>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9"/>
      <c r="AJ568" s="10"/>
      <c r="AK568" s="10"/>
      <c r="AL568" s="10"/>
      <c r="AM568" s="10"/>
    </row>
    <row r="569" spans="1:39">
      <c r="A569" s="16"/>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9"/>
      <c r="AJ569" s="10"/>
      <c r="AK569" s="10"/>
      <c r="AL569" s="10"/>
      <c r="AM569" s="10"/>
    </row>
    <row r="570" spans="1:39">
      <c r="A570" s="16"/>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9"/>
      <c r="AJ570" s="10"/>
      <c r="AK570" s="10"/>
      <c r="AL570" s="10"/>
      <c r="AM570" s="10"/>
    </row>
    <row r="571" spans="1:39">
      <c r="A571" s="16"/>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9"/>
      <c r="AJ571" s="10"/>
      <c r="AK571" s="10"/>
      <c r="AL571" s="10"/>
      <c r="AM571" s="10"/>
    </row>
    <row r="572" spans="1:39">
      <c r="A572" s="16"/>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9"/>
      <c r="AJ572" s="10"/>
      <c r="AK572" s="10"/>
      <c r="AL572" s="10"/>
      <c r="AM572" s="10"/>
    </row>
    <row r="573" spans="1:39">
      <c r="A573" s="16"/>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9"/>
      <c r="AJ573" s="10"/>
      <c r="AK573" s="10"/>
      <c r="AL573" s="10"/>
      <c r="AM573" s="10"/>
    </row>
    <row r="574" spans="1:39">
      <c r="A574" s="16"/>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9"/>
      <c r="AJ574" s="10"/>
      <c r="AK574" s="10"/>
      <c r="AL574" s="10"/>
      <c r="AM574" s="10"/>
    </row>
    <row r="575" spans="1:39">
      <c r="A575" s="16"/>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9"/>
      <c r="AJ575" s="10"/>
      <c r="AK575" s="10"/>
      <c r="AL575" s="10"/>
      <c r="AM575" s="10"/>
    </row>
    <row r="576" spans="1:39">
      <c r="A576" s="16"/>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9"/>
      <c r="AJ576" s="10"/>
      <c r="AK576" s="10"/>
      <c r="AL576" s="10"/>
      <c r="AM576" s="10"/>
    </row>
    <row r="577" spans="1:39">
      <c r="A577" s="16"/>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9"/>
      <c r="AJ577" s="10"/>
      <c r="AK577" s="10"/>
      <c r="AL577" s="10"/>
      <c r="AM577" s="10"/>
    </row>
    <row r="578" spans="1:39">
      <c r="A578" s="16"/>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9"/>
      <c r="AJ578" s="10"/>
      <c r="AK578" s="10"/>
      <c r="AL578" s="10"/>
      <c r="AM578" s="10"/>
    </row>
    <row r="579" spans="1:39">
      <c r="A579" s="16"/>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9"/>
      <c r="AJ579" s="10"/>
      <c r="AK579" s="10"/>
      <c r="AL579" s="10"/>
      <c r="AM579" s="10"/>
    </row>
    <row r="580" spans="1:39">
      <c r="A580" s="16"/>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9"/>
      <c r="AJ580" s="10"/>
      <c r="AK580" s="10"/>
      <c r="AL580" s="10"/>
      <c r="AM580" s="10"/>
    </row>
    <row r="581" spans="1:39">
      <c r="A581" s="16"/>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9"/>
      <c r="AJ581" s="10"/>
      <c r="AK581" s="10"/>
      <c r="AL581" s="10"/>
      <c r="AM581" s="10"/>
    </row>
    <row r="582" spans="1:39">
      <c r="A582" s="16"/>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9"/>
      <c r="AJ582" s="10"/>
      <c r="AK582" s="10"/>
      <c r="AL582" s="10"/>
      <c r="AM582" s="10"/>
    </row>
    <row r="583" spans="1:39">
      <c r="A583" s="16"/>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9"/>
      <c r="AJ583" s="10"/>
      <c r="AK583" s="10"/>
      <c r="AL583" s="10"/>
      <c r="AM583" s="10"/>
    </row>
    <row r="584" spans="1:39">
      <c r="A584" s="16"/>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9"/>
      <c r="AJ584" s="10"/>
      <c r="AK584" s="10"/>
      <c r="AL584" s="10"/>
      <c r="AM584" s="10"/>
    </row>
    <row r="585" spans="1:39">
      <c r="A585" s="16"/>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9"/>
      <c r="AJ585" s="10"/>
      <c r="AK585" s="10"/>
      <c r="AL585" s="10"/>
      <c r="AM585" s="10"/>
    </row>
    <row r="586" spans="1:39">
      <c r="A586" s="16"/>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9"/>
      <c r="AJ586" s="10"/>
      <c r="AK586" s="10"/>
      <c r="AL586" s="10"/>
      <c r="AM586" s="10"/>
    </row>
    <row r="587" spans="1:39">
      <c r="A587" s="16"/>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9"/>
      <c r="AJ587" s="10"/>
      <c r="AK587" s="10"/>
      <c r="AL587" s="10"/>
      <c r="AM587" s="10"/>
    </row>
    <row r="588" spans="1:39">
      <c r="A588" s="16"/>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9"/>
      <c r="AJ588" s="10"/>
      <c r="AK588" s="10"/>
      <c r="AL588" s="10"/>
      <c r="AM588" s="10"/>
    </row>
    <row r="589" spans="1:39">
      <c r="A589" s="16"/>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9"/>
      <c r="AJ589" s="10"/>
      <c r="AK589" s="10"/>
      <c r="AL589" s="10"/>
      <c r="AM589" s="10"/>
    </row>
    <row r="590" spans="1:39">
      <c r="A590" s="16"/>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9"/>
      <c r="AJ590" s="10"/>
      <c r="AK590" s="10"/>
      <c r="AL590" s="10"/>
      <c r="AM590" s="10"/>
    </row>
    <row r="591" spans="1:39">
      <c r="A591" s="16"/>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9"/>
      <c r="AJ591" s="10"/>
      <c r="AK591" s="10"/>
      <c r="AL591" s="10"/>
      <c r="AM591" s="10"/>
    </row>
    <row r="592" spans="1:39">
      <c r="A592" s="16"/>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9"/>
      <c r="AJ592" s="10"/>
      <c r="AK592" s="10"/>
      <c r="AL592" s="10"/>
      <c r="AM592" s="10"/>
    </row>
    <row r="593" spans="1:39">
      <c r="A593" s="16"/>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9"/>
      <c r="AJ593" s="10"/>
      <c r="AK593" s="10"/>
      <c r="AL593" s="10"/>
      <c r="AM593" s="10"/>
    </row>
    <row r="594" spans="1:39">
      <c r="A594" s="16"/>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9"/>
      <c r="AJ594" s="10"/>
      <c r="AK594" s="10"/>
      <c r="AL594" s="10"/>
      <c r="AM594" s="10"/>
    </row>
    <row r="595" spans="1:39">
      <c r="A595" s="16"/>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9"/>
      <c r="AJ595" s="10"/>
      <c r="AK595" s="10"/>
      <c r="AL595" s="10"/>
      <c r="AM595" s="10"/>
    </row>
    <row r="596" spans="1:39">
      <c r="A596" s="16"/>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9"/>
      <c r="AJ596" s="10"/>
      <c r="AK596" s="10"/>
      <c r="AL596" s="10"/>
      <c r="AM596" s="10"/>
    </row>
    <row r="597" spans="1:39">
      <c r="A597" s="16"/>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9"/>
      <c r="AJ597" s="10"/>
      <c r="AK597" s="10"/>
      <c r="AL597" s="10"/>
      <c r="AM597" s="10"/>
    </row>
    <row r="598" spans="1:39">
      <c r="A598" s="16"/>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9"/>
      <c r="AJ598" s="10"/>
      <c r="AK598" s="10"/>
      <c r="AL598" s="10"/>
      <c r="AM598" s="10"/>
    </row>
    <row r="599" spans="1:39">
      <c r="A599" s="16"/>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9"/>
      <c r="AJ599" s="10"/>
      <c r="AK599" s="10"/>
      <c r="AL599" s="10"/>
      <c r="AM599" s="10"/>
    </row>
    <row r="600" spans="1:39">
      <c r="A600" s="16"/>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9"/>
      <c r="AJ600" s="10"/>
      <c r="AK600" s="10"/>
      <c r="AL600" s="10"/>
      <c r="AM600" s="10"/>
    </row>
    <row r="601" spans="1:39">
      <c r="A601" s="16"/>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9"/>
      <c r="AJ601" s="10"/>
      <c r="AK601" s="10"/>
      <c r="AL601" s="10"/>
      <c r="AM601" s="10"/>
    </row>
    <row r="602" spans="1:39">
      <c r="A602" s="16"/>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9"/>
      <c r="AJ602" s="10"/>
      <c r="AK602" s="10"/>
      <c r="AL602" s="10"/>
      <c r="AM602" s="10"/>
    </row>
    <row r="603" spans="1:39">
      <c r="A603" s="16"/>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9"/>
      <c r="AJ603" s="10"/>
      <c r="AK603" s="10"/>
      <c r="AL603" s="10"/>
      <c r="AM603" s="10"/>
    </row>
    <row r="604" spans="1:39">
      <c r="A604" s="16"/>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9"/>
      <c r="AJ604" s="10"/>
      <c r="AK604" s="10"/>
      <c r="AL604" s="10"/>
      <c r="AM604" s="10"/>
    </row>
    <row r="605" spans="1:39">
      <c r="A605" s="16"/>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9"/>
      <c r="AJ605" s="10"/>
      <c r="AK605" s="10"/>
      <c r="AL605" s="10"/>
      <c r="AM605" s="10"/>
    </row>
    <row r="606" spans="1:39">
      <c r="A606" s="16"/>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9"/>
      <c r="AJ606" s="10"/>
      <c r="AK606" s="10"/>
      <c r="AL606" s="10"/>
      <c r="AM606" s="10"/>
    </row>
    <row r="607" spans="1:39">
      <c r="A607" s="16"/>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9"/>
      <c r="AJ607" s="10"/>
      <c r="AK607" s="10"/>
      <c r="AL607" s="10"/>
      <c r="AM607" s="10"/>
    </row>
    <row r="608" spans="1:39">
      <c r="A608" s="16"/>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9"/>
      <c r="AJ608" s="10"/>
      <c r="AK608" s="10"/>
      <c r="AL608" s="10"/>
      <c r="AM608" s="10"/>
    </row>
    <row r="609" spans="1:39">
      <c r="A609" s="16"/>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9"/>
      <c r="AJ609" s="10"/>
      <c r="AK609" s="10"/>
      <c r="AL609" s="10"/>
      <c r="AM609" s="10"/>
    </row>
    <row r="610" spans="1:39">
      <c r="A610" s="16"/>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9"/>
      <c r="AJ610" s="10"/>
      <c r="AK610" s="10"/>
      <c r="AL610" s="10"/>
      <c r="AM610" s="10"/>
    </row>
    <row r="611" spans="1:39">
      <c r="A611" s="16"/>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9"/>
      <c r="AJ611" s="10"/>
      <c r="AK611" s="10"/>
      <c r="AL611" s="10"/>
      <c r="AM611" s="10"/>
    </row>
    <row r="612" spans="1:39">
      <c r="A612" s="16"/>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9"/>
      <c r="AJ612" s="10"/>
      <c r="AK612" s="10"/>
      <c r="AL612" s="10"/>
      <c r="AM612" s="10"/>
    </row>
    <row r="613" spans="1:39">
      <c r="A613" s="16"/>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9"/>
      <c r="AJ613" s="10"/>
      <c r="AK613" s="10"/>
      <c r="AL613" s="10"/>
      <c r="AM613" s="10"/>
    </row>
    <row r="614" spans="1:39">
      <c r="A614" s="16"/>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9"/>
      <c r="AJ614" s="10"/>
      <c r="AK614" s="10"/>
      <c r="AL614" s="10"/>
      <c r="AM614" s="10"/>
    </row>
    <row r="615" spans="1:39">
      <c r="A615" s="16"/>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9"/>
      <c r="AJ615" s="10"/>
      <c r="AK615" s="10"/>
      <c r="AL615" s="10"/>
      <c r="AM615" s="10"/>
    </row>
    <row r="616" spans="1:39">
      <c r="A616" s="16"/>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9"/>
      <c r="AJ616" s="10"/>
      <c r="AK616" s="10"/>
      <c r="AL616" s="10"/>
      <c r="AM616" s="10"/>
    </row>
    <row r="617" spans="1:39">
      <c r="A617" s="16"/>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9"/>
      <c r="AJ617" s="10"/>
      <c r="AK617" s="10"/>
      <c r="AL617" s="10"/>
      <c r="AM617" s="10"/>
    </row>
    <row r="618" spans="1:39">
      <c r="A618" s="16"/>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9"/>
      <c r="AJ618" s="10"/>
      <c r="AK618" s="10"/>
      <c r="AL618" s="10"/>
      <c r="AM618" s="10"/>
    </row>
    <row r="619" spans="1:39">
      <c r="A619" s="16"/>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9"/>
      <c r="AJ619" s="10"/>
      <c r="AK619" s="10"/>
      <c r="AL619" s="10"/>
      <c r="AM619" s="10"/>
    </row>
    <row r="620" spans="1:39">
      <c r="A620" s="16"/>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9"/>
      <c r="AJ620" s="10"/>
      <c r="AK620" s="10"/>
      <c r="AL620" s="10"/>
      <c r="AM620" s="10"/>
    </row>
    <row r="621" spans="1:39">
      <c r="A621" s="16"/>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9"/>
      <c r="AJ621" s="10"/>
      <c r="AK621" s="10"/>
      <c r="AL621" s="10"/>
      <c r="AM621" s="10"/>
    </row>
    <row r="622" spans="1:39">
      <c r="A622" s="16"/>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9"/>
      <c r="AJ622" s="10"/>
      <c r="AK622" s="10"/>
      <c r="AL622" s="10"/>
      <c r="AM622" s="10"/>
    </row>
    <row r="623" spans="1:39">
      <c r="A623" s="16"/>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9"/>
      <c r="AJ623" s="10"/>
      <c r="AK623" s="10"/>
      <c r="AL623" s="10"/>
      <c r="AM623" s="10"/>
    </row>
    <row r="624" spans="1:39">
      <c r="A624" s="16"/>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9"/>
      <c r="AJ624" s="10"/>
      <c r="AK624" s="10"/>
      <c r="AL624" s="10"/>
      <c r="AM624" s="10"/>
    </row>
    <row r="625" spans="1:39">
      <c r="A625" s="16"/>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9"/>
      <c r="AJ625" s="10"/>
      <c r="AK625" s="10"/>
      <c r="AL625" s="10"/>
      <c r="AM625" s="10"/>
    </row>
    <row r="626" spans="1:39">
      <c r="A626" s="16"/>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9"/>
      <c r="AJ626" s="10"/>
      <c r="AK626" s="10"/>
      <c r="AL626" s="10"/>
      <c r="AM626" s="10"/>
    </row>
    <row r="627" spans="1:39">
      <c r="A627" s="16"/>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9"/>
      <c r="AJ627" s="10"/>
      <c r="AK627" s="10"/>
      <c r="AL627" s="10"/>
      <c r="AM627" s="10"/>
    </row>
    <row r="628" spans="1:39">
      <c r="A628" s="16"/>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9"/>
      <c r="AJ628" s="10"/>
      <c r="AK628" s="10"/>
      <c r="AL628" s="10"/>
      <c r="AM628" s="10"/>
    </row>
    <row r="629" spans="1:39">
      <c r="A629" s="16"/>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9"/>
      <c r="AJ629" s="10"/>
      <c r="AK629" s="10"/>
      <c r="AL629" s="10"/>
      <c r="AM629" s="10"/>
    </row>
    <row r="630" spans="1:39">
      <c r="A630" s="16"/>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9"/>
      <c r="AJ630" s="10"/>
      <c r="AK630" s="10"/>
      <c r="AL630" s="10"/>
      <c r="AM630" s="10"/>
    </row>
    <row r="631" spans="1:39">
      <c r="A631" s="16"/>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9"/>
      <c r="AJ631" s="10"/>
      <c r="AK631" s="10"/>
      <c r="AL631" s="10"/>
      <c r="AM631" s="10"/>
    </row>
    <row r="632" spans="1:39">
      <c r="A632" s="16"/>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9"/>
      <c r="AJ632" s="10"/>
      <c r="AK632" s="10"/>
      <c r="AL632" s="10"/>
      <c r="AM632" s="10"/>
    </row>
    <row r="633" spans="1:39">
      <c r="A633" s="16"/>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9"/>
      <c r="AJ633" s="10"/>
      <c r="AK633" s="10"/>
      <c r="AL633" s="10"/>
      <c r="AM633" s="10"/>
    </row>
    <row r="634" spans="1:39">
      <c r="A634" s="16"/>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9"/>
      <c r="AJ634" s="10"/>
      <c r="AK634" s="10"/>
      <c r="AL634" s="10"/>
      <c r="AM634" s="10"/>
    </row>
    <row r="635" spans="1:39">
      <c r="A635" s="16"/>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9"/>
      <c r="AJ635" s="10"/>
      <c r="AK635" s="10"/>
      <c r="AL635" s="10"/>
      <c r="AM635" s="10"/>
    </row>
    <row r="636" spans="1:39">
      <c r="A636" s="16"/>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9"/>
      <c r="AJ636" s="10"/>
      <c r="AK636" s="10"/>
      <c r="AL636" s="10"/>
      <c r="AM636" s="10"/>
    </row>
    <row r="637" spans="1:39">
      <c r="A637" s="16"/>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9"/>
      <c r="AJ637" s="10"/>
      <c r="AK637" s="10"/>
      <c r="AL637" s="10"/>
      <c r="AM637" s="10"/>
    </row>
    <row r="638" spans="1:39">
      <c r="A638" s="16"/>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9"/>
      <c r="AJ638" s="10"/>
      <c r="AK638" s="10"/>
      <c r="AL638" s="10"/>
      <c r="AM638" s="10"/>
    </row>
    <row r="639" spans="1:39">
      <c r="A639" s="16"/>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9"/>
      <c r="AJ639" s="10"/>
      <c r="AK639" s="10"/>
      <c r="AL639" s="10"/>
      <c r="AM639" s="10"/>
    </row>
    <row r="640" spans="1:39">
      <c r="A640" s="16"/>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9"/>
      <c r="AJ640" s="10"/>
      <c r="AK640" s="10"/>
      <c r="AL640" s="10"/>
      <c r="AM640" s="10"/>
    </row>
    <row r="641" spans="1:39">
      <c r="A641" s="16"/>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9"/>
      <c r="AJ641" s="10"/>
      <c r="AK641" s="10"/>
      <c r="AL641" s="10"/>
      <c r="AM641" s="10"/>
    </row>
    <row r="642" spans="1:39">
      <c r="A642" s="16"/>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9"/>
      <c r="AJ642" s="10"/>
      <c r="AK642" s="10"/>
      <c r="AL642" s="10"/>
      <c r="AM642" s="10"/>
    </row>
    <row r="643" spans="1:39">
      <c r="A643" s="16"/>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9"/>
      <c r="AJ643" s="10"/>
      <c r="AK643" s="10"/>
      <c r="AL643" s="10"/>
      <c r="AM643" s="10"/>
    </row>
    <row r="644" spans="1:39">
      <c r="A644" s="16"/>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9"/>
      <c r="AJ644" s="10"/>
      <c r="AK644" s="10"/>
      <c r="AL644" s="10"/>
      <c r="AM644" s="10"/>
    </row>
    <row r="645" spans="1:39">
      <c r="A645" s="16"/>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9"/>
      <c r="AJ645" s="10"/>
      <c r="AK645" s="10"/>
      <c r="AL645" s="10"/>
      <c r="AM645" s="10"/>
    </row>
    <row r="646" spans="1:39">
      <c r="A646" s="16"/>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9"/>
      <c r="AJ646" s="10"/>
      <c r="AK646" s="10"/>
      <c r="AL646" s="10"/>
      <c r="AM646" s="10"/>
    </row>
    <row r="647" spans="1:39">
      <c r="A647" s="16"/>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9"/>
      <c r="AJ647" s="10"/>
      <c r="AK647" s="10"/>
      <c r="AL647" s="10"/>
      <c r="AM647" s="10"/>
    </row>
    <row r="648" spans="1:39">
      <c r="A648" s="16"/>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9"/>
      <c r="AJ648" s="10"/>
      <c r="AK648" s="10"/>
      <c r="AL648" s="10"/>
      <c r="AM648" s="10"/>
    </row>
    <row r="649" spans="1:39">
      <c r="A649" s="16"/>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9"/>
      <c r="AJ649" s="10"/>
      <c r="AK649" s="10"/>
      <c r="AL649" s="10"/>
      <c r="AM649" s="10"/>
    </row>
    <row r="650" spans="1:39">
      <c r="A650" s="16"/>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9"/>
      <c r="AJ650" s="10"/>
      <c r="AK650" s="10"/>
      <c r="AL650" s="10"/>
      <c r="AM650" s="10"/>
    </row>
    <row r="651" spans="1:39">
      <c r="A651" s="16"/>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9"/>
      <c r="AJ651" s="10"/>
      <c r="AK651" s="10"/>
      <c r="AL651" s="10"/>
      <c r="AM651" s="10"/>
    </row>
    <row r="652" spans="1:39">
      <c r="A652" s="16"/>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9"/>
      <c r="AJ652" s="10"/>
      <c r="AK652" s="10"/>
      <c r="AL652" s="10"/>
      <c r="AM652" s="10"/>
    </row>
    <row r="653" spans="1:39">
      <c r="A653" s="16"/>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9"/>
      <c r="AJ653" s="10"/>
      <c r="AK653" s="10"/>
      <c r="AL653" s="10"/>
      <c r="AM653" s="10"/>
    </row>
    <row r="654" spans="1:39">
      <c r="A654" s="16"/>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9"/>
      <c r="AJ654" s="10"/>
      <c r="AK654" s="10"/>
      <c r="AL654" s="10"/>
      <c r="AM654" s="10"/>
    </row>
    <row r="655" spans="1:39">
      <c r="A655" s="16"/>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9"/>
      <c r="AJ655" s="10"/>
      <c r="AK655" s="10"/>
      <c r="AL655" s="10"/>
      <c r="AM655" s="10"/>
    </row>
    <row r="656" spans="1:39">
      <c r="A656" s="16"/>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9"/>
      <c r="AJ656" s="10"/>
      <c r="AK656" s="10"/>
      <c r="AL656" s="10"/>
      <c r="AM656" s="10"/>
    </row>
    <row r="657" spans="1:39">
      <c r="A657" s="16"/>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9"/>
      <c r="AJ657" s="10"/>
      <c r="AK657" s="10"/>
      <c r="AL657" s="10"/>
      <c r="AM657" s="10"/>
    </row>
    <row r="658" spans="1:39">
      <c r="A658" s="16"/>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9"/>
      <c r="AJ658" s="10"/>
      <c r="AK658" s="10"/>
      <c r="AL658" s="10"/>
      <c r="AM658" s="10"/>
    </row>
    <row r="659" spans="1:39">
      <c r="A659" s="16"/>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9"/>
      <c r="AJ659" s="10"/>
      <c r="AK659" s="10"/>
      <c r="AL659" s="10"/>
      <c r="AM659" s="10"/>
    </row>
    <row r="660" spans="1:39">
      <c r="A660" s="16"/>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9"/>
      <c r="AJ660" s="10"/>
      <c r="AK660" s="10"/>
      <c r="AL660" s="10"/>
      <c r="AM660" s="10"/>
    </row>
    <row r="661" spans="1:39">
      <c r="A661" s="16"/>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9"/>
      <c r="AJ661" s="10"/>
      <c r="AK661" s="10"/>
      <c r="AL661" s="10"/>
      <c r="AM661" s="10"/>
    </row>
    <row r="662" spans="1:39">
      <c r="A662" s="16"/>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9"/>
      <c r="AJ662" s="10"/>
      <c r="AK662" s="10"/>
      <c r="AL662" s="10"/>
      <c r="AM662" s="10"/>
    </row>
    <row r="663" spans="1:39">
      <c r="A663" s="16"/>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9"/>
      <c r="AJ663" s="10"/>
      <c r="AK663" s="10"/>
      <c r="AL663" s="10"/>
      <c r="AM663" s="10"/>
    </row>
    <row r="664" spans="1:39">
      <c r="A664" s="16"/>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9"/>
      <c r="AJ664" s="10"/>
      <c r="AK664" s="10"/>
      <c r="AL664" s="10"/>
      <c r="AM664" s="10"/>
    </row>
    <row r="665" spans="1:39">
      <c r="A665" s="16"/>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9"/>
      <c r="AJ665" s="10"/>
      <c r="AK665" s="10"/>
      <c r="AL665" s="10"/>
      <c r="AM665" s="10"/>
    </row>
    <row r="666" spans="1:39">
      <c r="A666" s="16"/>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9"/>
      <c r="AJ666" s="10"/>
      <c r="AK666" s="10"/>
      <c r="AL666" s="10"/>
      <c r="AM666" s="10"/>
    </row>
    <row r="667" spans="1:39">
      <c r="A667" s="16"/>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9"/>
      <c r="AJ667" s="10"/>
      <c r="AK667" s="10"/>
      <c r="AL667" s="10"/>
      <c r="AM667" s="10"/>
    </row>
    <row r="668" spans="1:39">
      <c r="A668" s="16"/>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9"/>
      <c r="AJ668" s="10"/>
      <c r="AK668" s="10"/>
      <c r="AL668" s="10"/>
      <c r="AM668" s="10"/>
    </row>
    <row r="669" spans="1:39">
      <c r="A669" s="16"/>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9"/>
      <c r="AJ669" s="10"/>
      <c r="AK669" s="10"/>
      <c r="AL669" s="10"/>
      <c r="AM669" s="10"/>
    </row>
    <row r="670" spans="1:39">
      <c r="A670" s="16"/>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9"/>
      <c r="AJ670" s="10"/>
      <c r="AK670" s="10"/>
      <c r="AL670" s="10"/>
      <c r="AM670" s="10"/>
    </row>
    <row r="671" spans="1:39">
      <c r="A671" s="16"/>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9"/>
      <c r="AJ671" s="10"/>
      <c r="AK671" s="10"/>
      <c r="AL671" s="10"/>
      <c r="AM671" s="10"/>
    </row>
    <row r="672" spans="1:39">
      <c r="A672" s="16"/>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9"/>
      <c r="AJ672" s="10"/>
      <c r="AK672" s="10"/>
      <c r="AL672" s="10"/>
      <c r="AM672" s="10"/>
    </row>
    <row r="673" spans="1:39">
      <c r="A673" s="16"/>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9"/>
      <c r="AJ673" s="10"/>
      <c r="AK673" s="10"/>
      <c r="AL673" s="10"/>
      <c r="AM673" s="10"/>
    </row>
    <row r="674" spans="1:39">
      <c r="A674" s="16"/>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9"/>
      <c r="AJ674" s="10"/>
      <c r="AK674" s="10"/>
      <c r="AL674" s="10"/>
      <c r="AM674" s="10"/>
    </row>
    <row r="675" spans="1:39">
      <c r="A675" s="16"/>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9"/>
      <c r="AJ675" s="10"/>
      <c r="AK675" s="10"/>
      <c r="AL675" s="10"/>
      <c r="AM675" s="10"/>
    </row>
    <row r="676" spans="1:39">
      <c r="A676" s="16"/>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9"/>
      <c r="AJ676" s="10"/>
      <c r="AK676" s="10"/>
      <c r="AL676" s="10"/>
      <c r="AM676" s="10"/>
    </row>
    <row r="677" spans="1:39">
      <c r="A677" s="16"/>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9"/>
      <c r="AJ677" s="10"/>
      <c r="AK677" s="10"/>
      <c r="AL677" s="10"/>
      <c r="AM677" s="10"/>
    </row>
    <row r="678" spans="1:39">
      <c r="A678" s="16"/>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9"/>
      <c r="AJ678" s="10"/>
      <c r="AK678" s="10"/>
      <c r="AL678" s="10"/>
      <c r="AM678" s="10"/>
    </row>
    <row r="679" spans="1:39">
      <c r="A679" s="16"/>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9"/>
      <c r="AJ679" s="10"/>
      <c r="AK679" s="10"/>
      <c r="AL679" s="10"/>
      <c r="AM679" s="10"/>
    </row>
    <row r="680" spans="1:39">
      <c r="A680" s="16"/>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9"/>
      <c r="AJ680" s="10"/>
      <c r="AK680" s="10"/>
      <c r="AL680" s="10"/>
      <c r="AM680" s="10"/>
    </row>
    <row r="681" spans="1:39">
      <c r="A681" s="16"/>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9"/>
      <c r="AJ681" s="10"/>
      <c r="AK681" s="10"/>
      <c r="AL681" s="10"/>
      <c r="AM681" s="10"/>
    </row>
    <row r="682" spans="1:39">
      <c r="A682" s="16"/>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9"/>
      <c r="AJ682" s="10"/>
      <c r="AK682" s="10"/>
      <c r="AL682" s="10"/>
      <c r="AM682" s="10"/>
    </row>
    <row r="683" spans="1:39">
      <c r="A683" s="16"/>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9"/>
      <c r="AJ683" s="10"/>
      <c r="AK683" s="10"/>
      <c r="AL683" s="10"/>
      <c r="AM683" s="10"/>
    </row>
    <row r="684" spans="1:39">
      <c r="A684" s="16"/>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9"/>
      <c r="AJ684" s="10"/>
      <c r="AK684" s="10"/>
      <c r="AL684" s="10"/>
      <c r="AM684" s="10"/>
    </row>
    <row r="685" spans="1:39">
      <c r="A685" s="16"/>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9"/>
      <c r="AJ685" s="10"/>
      <c r="AK685" s="10"/>
      <c r="AL685" s="10"/>
      <c r="AM685" s="10"/>
    </row>
    <row r="686" spans="1:39">
      <c r="A686" s="16"/>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9"/>
      <c r="AJ686" s="10"/>
      <c r="AK686" s="10"/>
      <c r="AL686" s="10"/>
      <c r="AM686" s="10"/>
    </row>
    <row r="687" spans="1:39">
      <c r="A687" s="16"/>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9"/>
      <c r="AJ687" s="10"/>
      <c r="AK687" s="10"/>
      <c r="AL687" s="10"/>
      <c r="AM687" s="10"/>
    </row>
    <row r="688" spans="1:39">
      <c r="A688" s="16"/>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9"/>
      <c r="AJ688" s="10"/>
      <c r="AK688" s="10"/>
      <c r="AL688" s="10"/>
      <c r="AM688" s="10"/>
    </row>
    <row r="689" spans="1:39">
      <c r="A689" s="16"/>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9"/>
      <c r="AJ689" s="10"/>
      <c r="AK689" s="10"/>
      <c r="AL689" s="10"/>
      <c r="AM689" s="10"/>
    </row>
    <row r="690" spans="1:39">
      <c r="A690" s="16"/>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9"/>
      <c r="AJ690" s="10"/>
      <c r="AK690" s="10"/>
      <c r="AL690" s="10"/>
      <c r="AM690" s="10"/>
    </row>
    <row r="691" spans="1:39">
      <c r="A691" s="16"/>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9"/>
      <c r="AJ691" s="10"/>
      <c r="AK691" s="10"/>
      <c r="AL691" s="10"/>
      <c r="AM691" s="10"/>
    </row>
    <row r="692" spans="1:39">
      <c r="A692" s="16"/>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9"/>
      <c r="AJ692" s="10"/>
      <c r="AK692" s="10"/>
      <c r="AL692" s="10"/>
      <c r="AM692" s="10"/>
    </row>
    <row r="693" spans="1:39">
      <c r="A693" s="16"/>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9"/>
      <c r="AJ693" s="10"/>
      <c r="AK693" s="10"/>
      <c r="AL693" s="10"/>
      <c r="AM693" s="10"/>
    </row>
    <row r="694" spans="1:39">
      <c r="A694" s="16"/>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9"/>
      <c r="AJ694" s="10"/>
      <c r="AK694" s="10"/>
      <c r="AL694" s="10"/>
      <c r="AM694" s="10"/>
    </row>
    <row r="695" spans="1:39">
      <c r="A695" s="16"/>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9"/>
      <c r="AJ695" s="10"/>
      <c r="AK695" s="10"/>
      <c r="AL695" s="10"/>
      <c r="AM695" s="10"/>
    </row>
    <row r="696" spans="1:39">
      <c r="A696" s="16"/>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9"/>
      <c r="AJ696" s="10"/>
      <c r="AK696" s="10"/>
      <c r="AL696" s="10"/>
      <c r="AM696" s="10"/>
    </row>
    <row r="697" spans="1:39">
      <c r="A697" s="16"/>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9"/>
      <c r="AJ697" s="10"/>
      <c r="AK697" s="10"/>
      <c r="AL697" s="10"/>
      <c r="AM697" s="10"/>
    </row>
    <row r="698" spans="1:39">
      <c r="A698" s="16"/>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9"/>
      <c r="AJ698" s="10"/>
      <c r="AK698" s="10"/>
      <c r="AL698" s="10"/>
      <c r="AM698" s="10"/>
    </row>
    <row r="699" spans="1:39">
      <c r="A699" s="16"/>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9"/>
      <c r="AJ699" s="10"/>
      <c r="AK699" s="10"/>
      <c r="AL699" s="10"/>
      <c r="AM699" s="10"/>
    </row>
    <row r="700" spans="1:39">
      <c r="A700" s="16"/>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9"/>
      <c r="AJ700" s="10"/>
      <c r="AK700" s="10"/>
      <c r="AL700" s="10"/>
      <c r="AM700" s="10"/>
    </row>
    <row r="701" spans="1:39">
      <c r="A701" s="16"/>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9"/>
      <c r="AJ701" s="10"/>
      <c r="AK701" s="10"/>
      <c r="AL701" s="10"/>
      <c r="AM701" s="10"/>
    </row>
    <row r="702" spans="1:39">
      <c r="A702" s="16"/>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9"/>
      <c r="AJ702" s="10"/>
      <c r="AK702" s="10"/>
      <c r="AL702" s="10"/>
      <c r="AM702" s="10"/>
    </row>
    <row r="703" spans="1:39">
      <c r="A703" s="16"/>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9"/>
      <c r="AJ703" s="10"/>
      <c r="AK703" s="10"/>
      <c r="AL703" s="10"/>
      <c r="AM703" s="10"/>
    </row>
    <row r="704" spans="1:39">
      <c r="A704" s="16"/>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9"/>
      <c r="AJ704" s="10"/>
      <c r="AK704" s="10"/>
      <c r="AL704" s="10"/>
      <c r="AM704" s="10"/>
    </row>
    <row r="705" spans="1:39">
      <c r="A705" s="16"/>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9"/>
      <c r="AJ705" s="10"/>
      <c r="AK705" s="10"/>
      <c r="AL705" s="10"/>
      <c r="AM705" s="10"/>
    </row>
    <row r="706" spans="1:39">
      <c r="A706" s="16"/>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9"/>
      <c r="AJ706" s="10"/>
      <c r="AK706" s="10"/>
      <c r="AL706" s="10"/>
      <c r="AM706" s="10"/>
    </row>
    <row r="707" spans="1:39">
      <c r="A707" s="16"/>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9"/>
      <c r="AJ707" s="10"/>
      <c r="AK707" s="10"/>
      <c r="AL707" s="10"/>
      <c r="AM707" s="10"/>
    </row>
    <row r="708" spans="1:39">
      <c r="A708" s="16"/>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9"/>
      <c r="AJ708" s="10"/>
      <c r="AK708" s="10"/>
      <c r="AL708" s="10"/>
      <c r="AM708" s="10"/>
    </row>
    <row r="709" spans="1:39">
      <c r="A709" s="16"/>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9"/>
      <c r="AJ709" s="10"/>
      <c r="AK709" s="10"/>
      <c r="AL709" s="10"/>
      <c r="AM709" s="10"/>
    </row>
    <row r="710" spans="1:39">
      <c r="A710" s="16"/>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9"/>
      <c r="AJ710" s="10"/>
      <c r="AK710" s="10"/>
      <c r="AL710" s="10"/>
      <c r="AM710" s="10"/>
    </row>
    <row r="711" spans="1:39">
      <c r="A711" s="16"/>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9"/>
      <c r="AJ711" s="10"/>
      <c r="AK711" s="10"/>
      <c r="AL711" s="10"/>
      <c r="AM711" s="10"/>
    </row>
    <row r="712" spans="1:39">
      <c r="A712" s="16"/>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9"/>
      <c r="AJ712" s="10"/>
      <c r="AK712" s="10"/>
      <c r="AL712" s="10"/>
      <c r="AM712" s="10"/>
    </row>
    <row r="713" spans="1:39">
      <c r="A713" s="16"/>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9"/>
      <c r="AJ713" s="10"/>
      <c r="AK713" s="10"/>
      <c r="AL713" s="10"/>
      <c r="AM713" s="10"/>
    </row>
    <row r="714" spans="1:39">
      <c r="A714" s="16"/>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9"/>
      <c r="AJ714" s="10"/>
      <c r="AK714" s="10"/>
      <c r="AL714" s="10"/>
      <c r="AM714" s="10"/>
    </row>
    <row r="715" spans="1:39">
      <c r="A715" s="16"/>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9"/>
      <c r="AJ715" s="10"/>
      <c r="AK715" s="10"/>
      <c r="AL715" s="10"/>
      <c r="AM715" s="10"/>
    </row>
    <row r="716" spans="1:39">
      <c r="A716" s="16"/>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9"/>
      <c r="AJ716" s="10"/>
      <c r="AK716" s="10"/>
      <c r="AL716" s="10"/>
      <c r="AM716" s="10"/>
    </row>
    <row r="717" spans="1:39">
      <c r="A717" s="16"/>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9"/>
      <c r="AJ717" s="10"/>
      <c r="AK717" s="10"/>
      <c r="AL717" s="10"/>
      <c r="AM717" s="10"/>
    </row>
    <row r="718" spans="1:39">
      <c r="A718" s="16"/>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9"/>
      <c r="AJ718" s="10"/>
      <c r="AK718" s="10"/>
      <c r="AL718" s="10"/>
      <c r="AM718" s="10"/>
    </row>
    <row r="719" spans="1:39">
      <c r="A719" s="16"/>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9"/>
      <c r="AJ719" s="10"/>
      <c r="AK719" s="10"/>
      <c r="AL719" s="10"/>
      <c r="AM719" s="10"/>
    </row>
    <row r="720" spans="1:39">
      <c r="A720" s="16"/>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9"/>
      <c r="AJ720" s="10"/>
      <c r="AK720" s="10"/>
      <c r="AL720" s="10"/>
      <c r="AM720" s="10"/>
    </row>
    <row r="721" spans="1:39">
      <c r="A721" s="16"/>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9"/>
      <c r="AJ721" s="10"/>
      <c r="AK721" s="10"/>
      <c r="AL721" s="10"/>
      <c r="AM721" s="10"/>
    </row>
    <row r="722" spans="1:39">
      <c r="A722" s="16"/>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9"/>
      <c r="AJ722" s="10"/>
      <c r="AK722" s="10"/>
      <c r="AL722" s="10"/>
      <c r="AM722" s="10"/>
    </row>
    <row r="723" spans="1:39">
      <c r="A723" s="16"/>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9"/>
      <c r="AJ723" s="10"/>
      <c r="AK723" s="10"/>
      <c r="AL723" s="10"/>
      <c r="AM723" s="10"/>
    </row>
    <row r="724" spans="1:39">
      <c r="A724" s="16"/>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9"/>
      <c r="AJ724" s="10"/>
      <c r="AK724" s="10"/>
      <c r="AL724" s="10"/>
      <c r="AM724" s="10"/>
    </row>
    <row r="725" spans="1:39">
      <c r="A725" s="16"/>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9"/>
      <c r="AJ725" s="10"/>
      <c r="AK725" s="10"/>
      <c r="AL725" s="10"/>
      <c r="AM725" s="10"/>
    </row>
    <row r="726" spans="1:39">
      <c r="A726" s="16"/>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9"/>
      <c r="AJ726" s="10"/>
      <c r="AK726" s="10"/>
      <c r="AL726" s="10"/>
      <c r="AM726" s="10"/>
    </row>
    <row r="727" spans="1:39">
      <c r="A727" s="16"/>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9"/>
      <c r="AJ727" s="10"/>
      <c r="AK727" s="10"/>
      <c r="AL727" s="10"/>
      <c r="AM727" s="10"/>
    </row>
    <row r="728" spans="1:39">
      <c r="A728" s="16"/>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9"/>
      <c r="AJ728" s="10"/>
      <c r="AK728" s="10"/>
      <c r="AL728" s="10"/>
      <c r="AM728" s="10"/>
    </row>
    <row r="729" spans="1:39">
      <c r="A729" s="16"/>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9"/>
      <c r="AJ729" s="10"/>
      <c r="AK729" s="10"/>
      <c r="AL729" s="10"/>
      <c r="AM729" s="10"/>
    </row>
    <row r="730" spans="1:39">
      <c r="A730" s="16"/>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9"/>
      <c r="AJ730" s="10"/>
      <c r="AK730" s="10"/>
      <c r="AL730" s="10"/>
      <c r="AM730" s="10"/>
    </row>
    <row r="731" spans="1:39">
      <c r="A731" s="16"/>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9"/>
      <c r="AJ731" s="10"/>
      <c r="AK731" s="10"/>
      <c r="AL731" s="10"/>
      <c r="AM731" s="10"/>
    </row>
    <row r="732" spans="1:39">
      <c r="A732" s="16"/>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9"/>
      <c r="AJ732" s="10"/>
      <c r="AK732" s="10"/>
      <c r="AL732" s="10"/>
      <c r="AM732" s="10"/>
    </row>
    <row r="733" spans="1:39">
      <c r="A733" s="16"/>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9"/>
      <c r="AJ733" s="10"/>
      <c r="AK733" s="10"/>
      <c r="AL733" s="10"/>
      <c r="AM733" s="10"/>
    </row>
    <row r="734" spans="1:39">
      <c r="A734" s="16"/>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9"/>
      <c r="AJ734" s="10"/>
      <c r="AK734" s="10"/>
      <c r="AL734" s="10"/>
      <c r="AM734" s="10"/>
    </row>
    <row r="735" spans="1:39">
      <c r="A735" s="16"/>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9"/>
      <c r="AJ735" s="10"/>
      <c r="AK735" s="10"/>
      <c r="AL735" s="10"/>
      <c r="AM735" s="10"/>
    </row>
    <row r="736" spans="1:39">
      <c r="A736" s="16"/>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9"/>
      <c r="AJ736" s="10"/>
      <c r="AK736" s="10"/>
      <c r="AL736" s="10"/>
      <c r="AM736" s="10"/>
    </row>
    <row r="737" spans="1:39">
      <c r="A737" s="16"/>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9"/>
      <c r="AJ737" s="10"/>
      <c r="AK737" s="10"/>
      <c r="AL737" s="10"/>
      <c r="AM737" s="10"/>
    </row>
    <row r="738" spans="1:39">
      <c r="A738" s="16"/>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9"/>
      <c r="AJ738" s="10"/>
      <c r="AK738" s="10"/>
      <c r="AL738" s="10"/>
      <c r="AM738" s="10"/>
    </row>
    <row r="739" spans="1:39">
      <c r="A739" s="16"/>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9"/>
      <c r="AJ739" s="10"/>
      <c r="AK739" s="10"/>
      <c r="AL739" s="10"/>
      <c r="AM739" s="10"/>
    </row>
    <row r="740" spans="1:39">
      <c r="A740" s="16"/>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9"/>
      <c r="AJ740" s="10"/>
      <c r="AK740" s="10"/>
      <c r="AL740" s="10"/>
      <c r="AM740" s="10"/>
    </row>
    <row r="741" spans="1:39">
      <c r="A741" s="16"/>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9"/>
      <c r="AJ741" s="10"/>
      <c r="AK741" s="10"/>
      <c r="AL741" s="10"/>
      <c r="AM741" s="10"/>
    </row>
    <row r="742" spans="1:39">
      <c r="A742" s="16"/>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9"/>
      <c r="AJ742" s="10"/>
      <c r="AK742" s="10"/>
      <c r="AL742" s="10"/>
      <c r="AM742" s="10"/>
    </row>
    <row r="743" spans="1:39">
      <c r="A743" s="16"/>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9"/>
      <c r="AJ743" s="10"/>
      <c r="AK743" s="10"/>
      <c r="AL743" s="10"/>
      <c r="AM743" s="10"/>
    </row>
    <row r="744" spans="1:39">
      <c r="A744" s="16"/>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9"/>
      <c r="AJ744" s="10"/>
      <c r="AK744" s="10"/>
      <c r="AL744" s="10"/>
      <c r="AM744" s="10"/>
    </row>
    <row r="745" spans="1:39">
      <c r="A745" s="16"/>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9"/>
      <c r="AJ745" s="10"/>
      <c r="AK745" s="10"/>
      <c r="AL745" s="10"/>
      <c r="AM745" s="10"/>
    </row>
    <row r="746" spans="1:39">
      <c r="A746" s="16"/>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9"/>
      <c r="AJ746" s="10"/>
      <c r="AK746" s="10"/>
      <c r="AL746" s="10"/>
      <c r="AM746" s="10"/>
    </row>
    <row r="747" spans="1:39">
      <c r="A747" s="16"/>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9"/>
      <c r="AJ747" s="10"/>
      <c r="AK747" s="10"/>
      <c r="AL747" s="10"/>
      <c r="AM747" s="10"/>
    </row>
    <row r="748" spans="1:39">
      <c r="A748" s="16"/>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9"/>
      <c r="AJ748" s="10"/>
      <c r="AK748" s="10"/>
      <c r="AL748" s="10"/>
      <c r="AM748" s="10"/>
    </row>
    <row r="749" spans="1:39">
      <c r="A749" s="16"/>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9"/>
      <c r="AJ749" s="10"/>
      <c r="AK749" s="10"/>
      <c r="AL749" s="10"/>
      <c r="AM749" s="10"/>
    </row>
    <row r="750" spans="1:39">
      <c r="A750" s="16"/>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9"/>
      <c r="AJ750" s="10"/>
      <c r="AK750" s="10"/>
      <c r="AL750" s="10"/>
      <c r="AM750" s="10"/>
    </row>
    <row r="751" spans="1:39">
      <c r="A751" s="16"/>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9"/>
      <c r="AJ751" s="10"/>
      <c r="AK751" s="10"/>
      <c r="AL751" s="10"/>
      <c r="AM751" s="10"/>
    </row>
    <row r="752" spans="1:39">
      <c r="A752" s="16"/>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9"/>
      <c r="AJ752" s="10"/>
      <c r="AK752" s="10"/>
      <c r="AL752" s="10"/>
      <c r="AM752" s="10"/>
    </row>
    <row r="753" spans="1:39">
      <c r="A753" s="16"/>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9"/>
      <c r="AJ753" s="10"/>
      <c r="AK753" s="10"/>
      <c r="AL753" s="10"/>
      <c r="AM753" s="10"/>
    </row>
    <row r="754" spans="1:39">
      <c r="A754" s="16"/>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9"/>
      <c r="AJ754" s="10"/>
      <c r="AK754" s="10"/>
      <c r="AL754" s="10"/>
      <c r="AM754" s="10"/>
    </row>
    <row r="755" spans="1:39">
      <c r="A755" s="16"/>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9"/>
      <c r="AJ755" s="10"/>
      <c r="AK755" s="10"/>
      <c r="AL755" s="10"/>
      <c r="AM755" s="10"/>
    </row>
    <row r="756" spans="1:39">
      <c r="A756" s="16"/>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9"/>
      <c r="AJ756" s="10"/>
      <c r="AK756" s="10"/>
      <c r="AL756" s="10"/>
      <c r="AM756" s="10"/>
    </row>
    <row r="757" spans="1:39">
      <c r="A757" s="16"/>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9"/>
      <c r="AJ757" s="10"/>
      <c r="AK757" s="10"/>
      <c r="AL757" s="10"/>
      <c r="AM757" s="10"/>
    </row>
    <row r="758" spans="1:39">
      <c r="A758" s="16"/>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9"/>
      <c r="AJ758" s="10"/>
      <c r="AK758" s="10"/>
      <c r="AL758" s="10"/>
      <c r="AM758" s="10"/>
    </row>
    <row r="759" spans="1:39">
      <c r="A759" s="16"/>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9"/>
      <c r="AJ759" s="10"/>
      <c r="AK759" s="10"/>
      <c r="AL759" s="10"/>
      <c r="AM759" s="10"/>
    </row>
    <row r="760" spans="1:39">
      <c r="A760" s="16"/>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9"/>
      <c r="AJ760" s="10"/>
      <c r="AK760" s="10"/>
      <c r="AL760" s="10"/>
      <c r="AM760" s="10"/>
    </row>
    <row r="761" spans="1:39">
      <c r="A761" s="16"/>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c r="AA761" s="10"/>
      <c r="AB761" s="10"/>
      <c r="AC761" s="10"/>
      <c r="AD761" s="10"/>
      <c r="AE761" s="10"/>
      <c r="AF761" s="10"/>
      <c r="AG761" s="10"/>
      <c r="AH761" s="10"/>
      <c r="AI761" s="9"/>
      <c r="AJ761" s="10"/>
      <c r="AK761" s="10"/>
      <c r="AL761" s="10"/>
      <c r="AM761" s="10"/>
    </row>
    <row r="762" spans="1:39">
      <c r="A762" s="16"/>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c r="AA762" s="10"/>
      <c r="AB762" s="10"/>
      <c r="AC762" s="10"/>
      <c r="AD762" s="10"/>
      <c r="AE762" s="10"/>
      <c r="AF762" s="10"/>
      <c r="AG762" s="10"/>
      <c r="AH762" s="10"/>
      <c r="AI762" s="9"/>
      <c r="AJ762" s="10"/>
      <c r="AK762" s="10"/>
      <c r="AL762" s="10"/>
      <c r="AM762" s="10"/>
    </row>
    <row r="763" spans="1:39">
      <c r="A763" s="16"/>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c r="AA763" s="10"/>
      <c r="AB763" s="10"/>
      <c r="AC763" s="10"/>
      <c r="AD763" s="10"/>
      <c r="AE763" s="10"/>
      <c r="AF763" s="10"/>
      <c r="AG763" s="10"/>
      <c r="AH763" s="10"/>
      <c r="AI763" s="9"/>
      <c r="AJ763" s="10"/>
      <c r="AK763" s="10"/>
      <c r="AL763" s="10"/>
      <c r="AM763" s="10"/>
    </row>
    <row r="764" spans="1:39">
      <c r="A764" s="16"/>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c r="AA764" s="10"/>
      <c r="AB764" s="10"/>
      <c r="AC764" s="10"/>
      <c r="AD764" s="10"/>
      <c r="AE764" s="10"/>
      <c r="AF764" s="10"/>
      <c r="AG764" s="10"/>
      <c r="AH764" s="10"/>
      <c r="AI764" s="9"/>
      <c r="AJ764" s="10"/>
      <c r="AK764" s="10"/>
      <c r="AL764" s="10"/>
      <c r="AM764" s="10"/>
    </row>
    <row r="765" spans="1:39">
      <c r="A765" s="16"/>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c r="AA765" s="10"/>
      <c r="AB765" s="10"/>
      <c r="AC765" s="10"/>
      <c r="AD765" s="10"/>
      <c r="AE765" s="10"/>
      <c r="AF765" s="10"/>
      <c r="AG765" s="10"/>
      <c r="AH765" s="10"/>
      <c r="AI765" s="9"/>
      <c r="AJ765" s="10"/>
      <c r="AK765" s="10"/>
      <c r="AL765" s="10"/>
      <c r="AM765" s="10"/>
    </row>
    <row r="766" spans="1:39">
      <c r="A766" s="16"/>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c r="AA766" s="10"/>
      <c r="AB766" s="10"/>
      <c r="AC766" s="10"/>
      <c r="AD766" s="10"/>
      <c r="AE766" s="10"/>
      <c r="AF766" s="10"/>
      <c r="AG766" s="10"/>
      <c r="AH766" s="10"/>
      <c r="AI766" s="9"/>
      <c r="AJ766" s="10"/>
      <c r="AK766" s="10"/>
      <c r="AL766" s="10"/>
      <c r="AM766" s="10"/>
    </row>
    <row r="767" spans="1:39">
      <c r="A767" s="16"/>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c r="AA767" s="10"/>
      <c r="AB767" s="10"/>
      <c r="AC767" s="10"/>
      <c r="AD767" s="10"/>
      <c r="AE767" s="10"/>
      <c r="AF767" s="10"/>
      <c r="AG767" s="10"/>
      <c r="AH767" s="10"/>
      <c r="AI767" s="9"/>
      <c r="AJ767" s="10"/>
      <c r="AK767" s="10"/>
      <c r="AL767" s="10"/>
      <c r="AM767" s="10"/>
    </row>
    <row r="768" spans="1:39">
      <c r="A768" s="16"/>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c r="AA768" s="10"/>
      <c r="AB768" s="10"/>
      <c r="AC768" s="10"/>
      <c r="AD768" s="10"/>
      <c r="AE768" s="10"/>
      <c r="AF768" s="10"/>
      <c r="AG768" s="10"/>
      <c r="AH768" s="10"/>
      <c r="AI768" s="9"/>
      <c r="AJ768" s="10"/>
      <c r="AK768" s="10"/>
      <c r="AL768" s="10"/>
      <c r="AM768" s="10"/>
    </row>
    <row r="769" spans="1:39">
      <c r="A769" s="16"/>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c r="AA769" s="10"/>
      <c r="AB769" s="10"/>
      <c r="AC769" s="10"/>
      <c r="AD769" s="10"/>
      <c r="AE769" s="10"/>
      <c r="AF769" s="10"/>
      <c r="AG769" s="10"/>
      <c r="AH769" s="10"/>
      <c r="AI769" s="9"/>
      <c r="AJ769" s="10"/>
      <c r="AK769" s="10"/>
      <c r="AL769" s="10"/>
      <c r="AM769" s="10"/>
    </row>
    <row r="770" spans="1:39">
      <c r="A770" s="16"/>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c r="AA770" s="10"/>
      <c r="AB770" s="10"/>
      <c r="AC770" s="10"/>
      <c r="AD770" s="10"/>
      <c r="AE770" s="10"/>
      <c r="AF770" s="10"/>
      <c r="AG770" s="10"/>
      <c r="AH770" s="10"/>
      <c r="AI770" s="9"/>
      <c r="AJ770" s="10"/>
      <c r="AK770" s="10"/>
      <c r="AL770" s="10"/>
      <c r="AM770" s="10"/>
    </row>
    <row r="771" spans="1:39">
      <c r="A771" s="16"/>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c r="AA771" s="10"/>
      <c r="AB771" s="10"/>
      <c r="AC771" s="10"/>
      <c r="AD771" s="10"/>
      <c r="AE771" s="10"/>
      <c r="AF771" s="10"/>
      <c r="AG771" s="10"/>
      <c r="AH771" s="10"/>
      <c r="AI771" s="9"/>
      <c r="AJ771" s="10"/>
      <c r="AK771" s="10"/>
      <c r="AL771" s="10"/>
      <c r="AM771" s="10"/>
    </row>
    <row r="772" spans="1:39">
      <c r="A772" s="16"/>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c r="AA772" s="10"/>
      <c r="AB772" s="10"/>
      <c r="AC772" s="10"/>
      <c r="AD772" s="10"/>
      <c r="AE772" s="10"/>
      <c r="AF772" s="10"/>
      <c r="AG772" s="10"/>
      <c r="AH772" s="10"/>
      <c r="AI772" s="9"/>
      <c r="AJ772" s="10"/>
      <c r="AK772" s="10"/>
      <c r="AL772" s="10"/>
      <c r="AM772" s="10"/>
    </row>
    <row r="773" spans="1:39">
      <c r="A773" s="16"/>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c r="AA773" s="10"/>
      <c r="AB773" s="10"/>
      <c r="AC773" s="10"/>
      <c r="AD773" s="10"/>
      <c r="AE773" s="10"/>
      <c r="AF773" s="10"/>
      <c r="AG773" s="10"/>
      <c r="AH773" s="10"/>
      <c r="AI773" s="9"/>
      <c r="AJ773" s="10"/>
      <c r="AK773" s="10"/>
      <c r="AL773" s="10"/>
      <c r="AM773" s="10"/>
    </row>
    <row r="774" spans="1:39">
      <c r="A774" s="16"/>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c r="AA774" s="10"/>
      <c r="AB774" s="10"/>
      <c r="AC774" s="10"/>
      <c r="AD774" s="10"/>
      <c r="AE774" s="10"/>
      <c r="AF774" s="10"/>
      <c r="AG774" s="10"/>
      <c r="AH774" s="10"/>
      <c r="AI774" s="9"/>
      <c r="AJ774" s="10"/>
      <c r="AK774" s="10"/>
      <c r="AL774" s="10"/>
      <c r="AM774" s="10"/>
    </row>
    <row r="775" spans="1:39">
      <c r="A775" s="16"/>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c r="AA775" s="10"/>
      <c r="AB775" s="10"/>
      <c r="AC775" s="10"/>
      <c r="AD775" s="10"/>
      <c r="AE775" s="10"/>
      <c r="AF775" s="10"/>
      <c r="AG775" s="10"/>
      <c r="AH775" s="10"/>
      <c r="AI775" s="9"/>
      <c r="AJ775" s="10"/>
      <c r="AK775" s="10"/>
      <c r="AL775" s="10"/>
      <c r="AM775" s="10"/>
    </row>
    <row r="776" spans="1:39">
      <c r="A776" s="16"/>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c r="AA776" s="10"/>
      <c r="AB776" s="10"/>
      <c r="AC776" s="10"/>
      <c r="AD776" s="10"/>
      <c r="AE776" s="10"/>
      <c r="AF776" s="10"/>
      <c r="AG776" s="10"/>
      <c r="AH776" s="10"/>
      <c r="AI776" s="9"/>
      <c r="AJ776" s="10"/>
      <c r="AK776" s="10"/>
      <c r="AL776" s="10"/>
      <c r="AM776" s="10"/>
    </row>
    <row r="777" spans="1:39">
      <c r="A777" s="16"/>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c r="AA777" s="10"/>
      <c r="AB777" s="10"/>
      <c r="AC777" s="10"/>
      <c r="AD777" s="10"/>
      <c r="AE777" s="10"/>
      <c r="AF777" s="10"/>
      <c r="AG777" s="10"/>
      <c r="AH777" s="10"/>
      <c r="AI777" s="9"/>
      <c r="AJ777" s="10"/>
      <c r="AK777" s="10"/>
      <c r="AL777" s="10"/>
      <c r="AM777" s="10"/>
    </row>
    <row r="778" spans="1:39">
      <c r="A778" s="16"/>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c r="AA778" s="10"/>
      <c r="AB778" s="10"/>
      <c r="AC778" s="10"/>
      <c r="AD778" s="10"/>
      <c r="AE778" s="10"/>
      <c r="AF778" s="10"/>
      <c r="AG778" s="10"/>
      <c r="AH778" s="10"/>
      <c r="AI778" s="9"/>
      <c r="AJ778" s="10"/>
      <c r="AK778" s="10"/>
      <c r="AL778" s="10"/>
      <c r="AM778" s="10"/>
    </row>
    <row r="779" spans="1:39">
      <c r="A779" s="16"/>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c r="AA779" s="10"/>
      <c r="AB779" s="10"/>
      <c r="AC779" s="10"/>
      <c r="AD779" s="10"/>
      <c r="AE779" s="10"/>
      <c r="AF779" s="10"/>
      <c r="AG779" s="10"/>
      <c r="AH779" s="10"/>
      <c r="AI779" s="9"/>
      <c r="AJ779" s="10"/>
      <c r="AK779" s="10"/>
      <c r="AL779" s="10"/>
      <c r="AM779" s="10"/>
    </row>
    <row r="780" spans="1:39">
      <c r="A780" s="16"/>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c r="AA780" s="10"/>
      <c r="AB780" s="10"/>
      <c r="AC780" s="10"/>
      <c r="AD780" s="10"/>
      <c r="AE780" s="10"/>
      <c r="AF780" s="10"/>
      <c r="AG780" s="10"/>
      <c r="AH780" s="10"/>
      <c r="AI780" s="9"/>
      <c r="AJ780" s="10"/>
      <c r="AK780" s="10"/>
      <c r="AL780" s="10"/>
      <c r="AM780" s="10"/>
    </row>
    <row r="781" spans="1:39">
      <c r="A781" s="16"/>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c r="AA781" s="10"/>
      <c r="AB781" s="10"/>
      <c r="AC781" s="10"/>
      <c r="AD781" s="10"/>
      <c r="AE781" s="10"/>
      <c r="AF781" s="10"/>
      <c r="AG781" s="10"/>
      <c r="AH781" s="10"/>
      <c r="AI781" s="9"/>
      <c r="AJ781" s="10"/>
      <c r="AK781" s="10"/>
      <c r="AL781" s="10"/>
      <c r="AM781" s="10"/>
    </row>
    <row r="782" spans="1:39">
      <c r="A782" s="16"/>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c r="AA782" s="10"/>
      <c r="AB782" s="10"/>
      <c r="AC782" s="10"/>
      <c r="AD782" s="10"/>
      <c r="AE782" s="10"/>
      <c r="AF782" s="10"/>
      <c r="AG782" s="10"/>
      <c r="AH782" s="10"/>
      <c r="AI782" s="9"/>
      <c r="AJ782" s="10"/>
      <c r="AK782" s="10"/>
      <c r="AL782" s="10"/>
      <c r="AM782" s="10"/>
    </row>
    <row r="783" spans="1:39">
      <c r="A783" s="16"/>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c r="AA783" s="10"/>
      <c r="AB783" s="10"/>
      <c r="AC783" s="10"/>
      <c r="AD783" s="10"/>
      <c r="AE783" s="10"/>
      <c r="AF783" s="10"/>
      <c r="AG783" s="10"/>
      <c r="AH783" s="10"/>
      <c r="AI783" s="9"/>
      <c r="AJ783" s="10"/>
      <c r="AK783" s="10"/>
      <c r="AL783" s="10"/>
      <c r="AM783" s="10"/>
    </row>
    <row r="784" spans="1:39">
      <c r="A784" s="16"/>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c r="AA784" s="10"/>
      <c r="AB784" s="10"/>
      <c r="AC784" s="10"/>
      <c r="AD784" s="10"/>
      <c r="AE784" s="10"/>
      <c r="AF784" s="10"/>
      <c r="AG784" s="10"/>
      <c r="AH784" s="10"/>
      <c r="AI784" s="9"/>
      <c r="AJ784" s="10"/>
      <c r="AK784" s="10"/>
      <c r="AL784" s="10"/>
      <c r="AM784" s="10"/>
    </row>
    <row r="785" spans="1:39">
      <c r="A785" s="16"/>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c r="AA785" s="10"/>
      <c r="AB785" s="10"/>
      <c r="AC785" s="10"/>
      <c r="AD785" s="10"/>
      <c r="AE785" s="10"/>
      <c r="AF785" s="10"/>
      <c r="AG785" s="10"/>
      <c r="AH785" s="10"/>
      <c r="AI785" s="9"/>
      <c r="AJ785" s="10"/>
      <c r="AK785" s="10"/>
      <c r="AL785" s="10"/>
      <c r="AM785" s="10"/>
    </row>
    <row r="786" spans="1:39">
      <c r="A786" s="16"/>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c r="AA786" s="10"/>
      <c r="AB786" s="10"/>
      <c r="AC786" s="10"/>
      <c r="AD786" s="10"/>
      <c r="AE786" s="10"/>
      <c r="AF786" s="10"/>
      <c r="AG786" s="10"/>
      <c r="AH786" s="10"/>
      <c r="AI786" s="9"/>
      <c r="AJ786" s="10"/>
      <c r="AK786" s="10"/>
      <c r="AL786" s="10"/>
      <c r="AM786" s="10"/>
    </row>
    <row r="787" spans="1:39">
      <c r="A787" s="16"/>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c r="AA787" s="10"/>
      <c r="AB787" s="10"/>
      <c r="AC787" s="10"/>
      <c r="AD787" s="10"/>
      <c r="AE787" s="10"/>
      <c r="AF787" s="10"/>
      <c r="AG787" s="10"/>
      <c r="AH787" s="10"/>
      <c r="AI787" s="9"/>
      <c r="AJ787" s="10"/>
      <c r="AK787" s="10"/>
      <c r="AL787" s="10"/>
      <c r="AM787" s="10"/>
    </row>
    <row r="788" spans="1:39">
      <c r="A788" s="16"/>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c r="AA788" s="10"/>
      <c r="AB788" s="10"/>
      <c r="AC788" s="10"/>
      <c r="AD788" s="10"/>
      <c r="AE788" s="10"/>
      <c r="AF788" s="10"/>
      <c r="AG788" s="10"/>
      <c r="AH788" s="10"/>
      <c r="AI788" s="9"/>
      <c r="AJ788" s="10"/>
      <c r="AK788" s="10"/>
      <c r="AL788" s="10"/>
      <c r="AM788" s="10"/>
    </row>
    <row r="789" spans="1:39">
      <c r="A789" s="16"/>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c r="AA789" s="10"/>
      <c r="AB789" s="10"/>
      <c r="AC789" s="10"/>
      <c r="AD789" s="10"/>
      <c r="AE789" s="10"/>
      <c r="AF789" s="10"/>
      <c r="AG789" s="10"/>
      <c r="AH789" s="10"/>
      <c r="AI789" s="9"/>
      <c r="AJ789" s="10"/>
      <c r="AK789" s="10"/>
      <c r="AL789" s="10"/>
      <c r="AM789" s="10"/>
    </row>
    <row r="790" spans="1:39">
      <c r="A790" s="16"/>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c r="AA790" s="10"/>
      <c r="AB790" s="10"/>
      <c r="AC790" s="10"/>
      <c r="AD790" s="10"/>
      <c r="AE790" s="10"/>
      <c r="AF790" s="10"/>
      <c r="AG790" s="10"/>
      <c r="AH790" s="10"/>
      <c r="AI790" s="9"/>
      <c r="AJ790" s="10"/>
      <c r="AK790" s="10"/>
      <c r="AL790" s="10"/>
      <c r="AM790" s="10"/>
    </row>
    <row r="791" spans="1:39">
      <c r="A791" s="16"/>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c r="AA791" s="10"/>
      <c r="AB791" s="10"/>
      <c r="AC791" s="10"/>
      <c r="AD791" s="10"/>
      <c r="AE791" s="10"/>
      <c r="AF791" s="10"/>
      <c r="AG791" s="10"/>
      <c r="AH791" s="10"/>
      <c r="AI791" s="9"/>
      <c r="AJ791" s="10"/>
      <c r="AK791" s="10"/>
      <c r="AL791" s="10"/>
      <c r="AM791" s="10"/>
    </row>
    <row r="792" spans="1:39">
      <c r="A792" s="16"/>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c r="AA792" s="10"/>
      <c r="AB792" s="10"/>
      <c r="AC792" s="10"/>
      <c r="AD792" s="10"/>
      <c r="AE792" s="10"/>
      <c r="AF792" s="10"/>
      <c r="AG792" s="10"/>
      <c r="AH792" s="10"/>
      <c r="AI792" s="9"/>
      <c r="AJ792" s="10"/>
      <c r="AK792" s="10"/>
      <c r="AL792" s="10"/>
      <c r="AM792" s="10"/>
    </row>
    <row r="793" spans="1:39">
      <c r="A793" s="16"/>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c r="AA793" s="10"/>
      <c r="AB793" s="10"/>
      <c r="AC793" s="10"/>
      <c r="AD793" s="10"/>
      <c r="AE793" s="10"/>
      <c r="AF793" s="10"/>
      <c r="AG793" s="10"/>
      <c r="AH793" s="10"/>
      <c r="AI793" s="9"/>
      <c r="AJ793" s="10"/>
      <c r="AK793" s="10"/>
      <c r="AL793" s="10"/>
      <c r="AM793" s="10"/>
    </row>
    <row r="794" spans="1:39">
      <c r="A794" s="16"/>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c r="AA794" s="10"/>
      <c r="AB794" s="10"/>
      <c r="AC794" s="10"/>
      <c r="AD794" s="10"/>
      <c r="AE794" s="10"/>
      <c r="AF794" s="10"/>
      <c r="AG794" s="10"/>
      <c r="AH794" s="10"/>
      <c r="AI794" s="9"/>
      <c r="AJ794" s="10"/>
      <c r="AK794" s="10"/>
      <c r="AL794" s="10"/>
      <c r="AM794" s="10"/>
    </row>
    <row r="795" spans="1:39">
      <c r="A795" s="16"/>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c r="AA795" s="10"/>
      <c r="AB795" s="10"/>
      <c r="AC795" s="10"/>
      <c r="AD795" s="10"/>
      <c r="AE795" s="10"/>
      <c r="AF795" s="10"/>
      <c r="AG795" s="10"/>
      <c r="AH795" s="10"/>
      <c r="AI795" s="9"/>
      <c r="AJ795" s="10"/>
      <c r="AK795" s="10"/>
      <c r="AL795" s="10"/>
      <c r="AM795" s="10"/>
    </row>
    <row r="796" spans="1:39">
      <c r="A796" s="16"/>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c r="AA796" s="10"/>
      <c r="AB796" s="10"/>
      <c r="AC796" s="10"/>
      <c r="AD796" s="10"/>
      <c r="AE796" s="10"/>
      <c r="AF796" s="10"/>
      <c r="AG796" s="10"/>
      <c r="AH796" s="10"/>
      <c r="AI796" s="9"/>
      <c r="AJ796" s="10"/>
      <c r="AK796" s="10"/>
      <c r="AL796" s="10"/>
      <c r="AM796" s="10"/>
    </row>
    <row r="797" spans="1:39">
      <c r="A797" s="16"/>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c r="AA797" s="10"/>
      <c r="AB797" s="10"/>
      <c r="AC797" s="10"/>
      <c r="AD797" s="10"/>
      <c r="AE797" s="10"/>
      <c r="AF797" s="10"/>
      <c r="AG797" s="10"/>
      <c r="AH797" s="10"/>
      <c r="AI797" s="9"/>
      <c r="AJ797" s="10"/>
      <c r="AK797" s="10"/>
      <c r="AL797" s="10"/>
      <c r="AM797" s="10"/>
    </row>
    <row r="798" spans="1:39">
      <c r="A798" s="16"/>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c r="AA798" s="10"/>
      <c r="AB798" s="10"/>
      <c r="AC798" s="10"/>
      <c r="AD798" s="10"/>
      <c r="AE798" s="10"/>
      <c r="AF798" s="10"/>
      <c r="AG798" s="10"/>
      <c r="AH798" s="10"/>
      <c r="AI798" s="9"/>
      <c r="AJ798" s="10"/>
      <c r="AK798" s="10"/>
      <c r="AL798" s="10"/>
      <c r="AM798" s="10"/>
    </row>
    <row r="799" spans="1:39">
      <c r="A799" s="16"/>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c r="AA799" s="10"/>
      <c r="AB799" s="10"/>
      <c r="AC799" s="10"/>
      <c r="AD799" s="10"/>
      <c r="AE799" s="10"/>
      <c r="AF799" s="10"/>
      <c r="AG799" s="10"/>
      <c r="AH799" s="10"/>
      <c r="AI799" s="9"/>
      <c r="AJ799" s="10"/>
      <c r="AK799" s="10"/>
      <c r="AL799" s="10"/>
      <c r="AM799" s="10"/>
    </row>
    <row r="800" spans="1:39">
      <c r="A800" s="16"/>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c r="AA800" s="10"/>
      <c r="AB800" s="10"/>
      <c r="AC800" s="10"/>
      <c r="AD800" s="10"/>
      <c r="AE800" s="10"/>
      <c r="AF800" s="10"/>
      <c r="AG800" s="10"/>
      <c r="AH800" s="10"/>
      <c r="AI800" s="9"/>
      <c r="AJ800" s="10"/>
      <c r="AK800" s="10"/>
      <c r="AL800" s="10"/>
      <c r="AM800" s="10"/>
    </row>
    <row r="801" spans="1:39">
      <c r="A801" s="16"/>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c r="AA801" s="10"/>
      <c r="AB801" s="10"/>
      <c r="AC801" s="10"/>
      <c r="AD801" s="10"/>
      <c r="AE801" s="10"/>
      <c r="AF801" s="10"/>
      <c r="AG801" s="10"/>
      <c r="AH801" s="10"/>
      <c r="AI801" s="9"/>
      <c r="AJ801" s="10"/>
      <c r="AK801" s="10"/>
      <c r="AL801" s="10"/>
      <c r="AM801" s="10"/>
    </row>
    <row r="802" spans="1:39">
      <c r="A802" s="16"/>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c r="AA802" s="10"/>
      <c r="AB802" s="10"/>
      <c r="AC802" s="10"/>
      <c r="AD802" s="10"/>
      <c r="AE802" s="10"/>
      <c r="AF802" s="10"/>
      <c r="AG802" s="10"/>
      <c r="AH802" s="10"/>
      <c r="AI802" s="9"/>
      <c r="AJ802" s="10"/>
      <c r="AK802" s="10"/>
      <c r="AL802" s="10"/>
      <c r="AM802" s="10"/>
    </row>
    <row r="803" spans="1:39">
      <c r="A803" s="16"/>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c r="AA803" s="10"/>
      <c r="AB803" s="10"/>
      <c r="AC803" s="10"/>
      <c r="AD803" s="10"/>
      <c r="AE803" s="10"/>
      <c r="AF803" s="10"/>
      <c r="AG803" s="10"/>
      <c r="AH803" s="10"/>
      <c r="AI803" s="9"/>
      <c r="AJ803" s="10"/>
      <c r="AK803" s="10"/>
      <c r="AL803" s="10"/>
      <c r="AM803" s="10"/>
    </row>
    <row r="804" spans="1:39">
      <c r="A804" s="16"/>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c r="AA804" s="10"/>
      <c r="AB804" s="10"/>
      <c r="AC804" s="10"/>
      <c r="AD804" s="10"/>
      <c r="AE804" s="10"/>
      <c r="AF804" s="10"/>
      <c r="AG804" s="10"/>
      <c r="AH804" s="10"/>
      <c r="AI804" s="9"/>
      <c r="AJ804" s="10"/>
      <c r="AK804" s="10"/>
      <c r="AL804" s="10"/>
      <c r="AM804" s="10"/>
    </row>
    <row r="805" spans="1:39">
      <c r="A805" s="16"/>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c r="AA805" s="10"/>
      <c r="AB805" s="10"/>
      <c r="AC805" s="10"/>
      <c r="AD805" s="10"/>
      <c r="AE805" s="10"/>
      <c r="AF805" s="10"/>
      <c r="AG805" s="10"/>
      <c r="AH805" s="10"/>
      <c r="AI805" s="9"/>
      <c r="AJ805" s="10"/>
      <c r="AK805" s="10"/>
      <c r="AL805" s="10"/>
      <c r="AM805" s="10"/>
    </row>
    <row r="806" spans="1:39">
      <c r="A806" s="16"/>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c r="AA806" s="10"/>
      <c r="AB806" s="10"/>
      <c r="AC806" s="10"/>
      <c r="AD806" s="10"/>
      <c r="AE806" s="10"/>
      <c r="AF806" s="10"/>
      <c r="AG806" s="10"/>
      <c r="AH806" s="10"/>
      <c r="AI806" s="9"/>
      <c r="AJ806" s="10"/>
      <c r="AK806" s="10"/>
      <c r="AL806" s="10"/>
      <c r="AM806" s="10"/>
    </row>
    <row r="807" spans="1:39">
      <c r="A807" s="16"/>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c r="AA807" s="10"/>
      <c r="AB807" s="10"/>
      <c r="AC807" s="10"/>
      <c r="AD807" s="10"/>
      <c r="AE807" s="10"/>
      <c r="AF807" s="10"/>
      <c r="AG807" s="10"/>
      <c r="AH807" s="10"/>
      <c r="AI807" s="9"/>
      <c r="AJ807" s="10"/>
      <c r="AK807" s="10"/>
      <c r="AL807" s="10"/>
      <c r="AM807" s="10"/>
    </row>
    <row r="808" spans="1:39">
      <c r="A808" s="16"/>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c r="AA808" s="10"/>
      <c r="AB808" s="10"/>
      <c r="AC808" s="10"/>
      <c r="AD808" s="10"/>
      <c r="AE808" s="10"/>
      <c r="AF808" s="10"/>
      <c r="AG808" s="10"/>
      <c r="AH808" s="10"/>
      <c r="AI808" s="9"/>
      <c r="AJ808" s="10"/>
      <c r="AK808" s="10"/>
      <c r="AL808" s="10"/>
      <c r="AM808" s="10"/>
    </row>
    <row r="809" spans="1:39">
      <c r="A809" s="16"/>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c r="AA809" s="10"/>
      <c r="AB809" s="10"/>
      <c r="AC809" s="10"/>
      <c r="AD809" s="10"/>
      <c r="AE809" s="10"/>
      <c r="AF809" s="10"/>
      <c r="AG809" s="10"/>
      <c r="AH809" s="10"/>
      <c r="AI809" s="9"/>
      <c r="AJ809" s="10"/>
      <c r="AK809" s="10"/>
      <c r="AL809" s="10"/>
      <c r="AM809" s="10"/>
    </row>
    <row r="810" spans="1:39">
      <c r="A810" s="16"/>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c r="AA810" s="10"/>
      <c r="AB810" s="10"/>
      <c r="AC810" s="10"/>
      <c r="AD810" s="10"/>
      <c r="AE810" s="10"/>
      <c r="AF810" s="10"/>
      <c r="AG810" s="10"/>
      <c r="AH810" s="10"/>
      <c r="AI810" s="9"/>
      <c r="AJ810" s="10"/>
      <c r="AK810" s="10"/>
      <c r="AL810" s="10"/>
      <c r="AM810" s="10"/>
    </row>
    <row r="811" spans="1:39">
      <c r="A811" s="16"/>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c r="AA811" s="10"/>
      <c r="AB811" s="10"/>
      <c r="AC811" s="10"/>
      <c r="AD811" s="10"/>
      <c r="AE811" s="10"/>
      <c r="AF811" s="10"/>
      <c r="AG811" s="10"/>
      <c r="AH811" s="10"/>
      <c r="AI811" s="9"/>
      <c r="AJ811" s="10"/>
      <c r="AK811" s="10"/>
      <c r="AL811" s="10"/>
      <c r="AM811" s="10"/>
    </row>
    <row r="812" spans="1:39">
      <c r="A812" s="16"/>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c r="AA812" s="10"/>
      <c r="AB812" s="10"/>
      <c r="AC812" s="10"/>
      <c r="AD812" s="10"/>
      <c r="AE812" s="10"/>
      <c r="AF812" s="10"/>
      <c r="AG812" s="10"/>
      <c r="AH812" s="10"/>
      <c r="AI812" s="9"/>
      <c r="AJ812" s="10"/>
      <c r="AK812" s="10"/>
      <c r="AL812" s="10"/>
      <c r="AM812" s="10"/>
    </row>
    <row r="813" spans="1:39">
      <c r="A813" s="16"/>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c r="AA813" s="10"/>
      <c r="AB813" s="10"/>
      <c r="AC813" s="10"/>
      <c r="AD813" s="10"/>
      <c r="AE813" s="10"/>
      <c r="AF813" s="10"/>
      <c r="AG813" s="10"/>
      <c r="AH813" s="10"/>
      <c r="AI813" s="9"/>
      <c r="AJ813" s="10"/>
      <c r="AK813" s="10"/>
      <c r="AL813" s="10"/>
      <c r="AM813" s="10"/>
    </row>
    <row r="814" spans="1:39">
      <c r="A814" s="16"/>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c r="AA814" s="10"/>
      <c r="AB814" s="10"/>
      <c r="AC814" s="10"/>
      <c r="AD814" s="10"/>
      <c r="AE814" s="10"/>
      <c r="AF814" s="10"/>
      <c r="AG814" s="10"/>
      <c r="AH814" s="10"/>
      <c r="AI814" s="9"/>
      <c r="AJ814" s="10"/>
      <c r="AK814" s="10"/>
      <c r="AL814" s="10"/>
      <c r="AM814" s="10"/>
    </row>
    <row r="815" spans="1:39">
      <c r="A815" s="16"/>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c r="AA815" s="10"/>
      <c r="AB815" s="10"/>
      <c r="AC815" s="10"/>
      <c r="AD815" s="10"/>
      <c r="AE815" s="10"/>
      <c r="AF815" s="10"/>
      <c r="AG815" s="10"/>
      <c r="AH815" s="10"/>
      <c r="AI815" s="9"/>
      <c r="AJ815" s="10"/>
      <c r="AK815" s="10"/>
      <c r="AL815" s="10"/>
      <c r="AM815" s="10"/>
    </row>
    <row r="816" spans="1:39">
      <c r="A816" s="16"/>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c r="AA816" s="10"/>
      <c r="AB816" s="10"/>
      <c r="AC816" s="10"/>
      <c r="AD816" s="10"/>
      <c r="AE816" s="10"/>
      <c r="AF816" s="10"/>
      <c r="AG816" s="10"/>
      <c r="AH816" s="10"/>
      <c r="AI816" s="9"/>
      <c r="AJ816" s="10"/>
      <c r="AK816" s="10"/>
      <c r="AL816" s="10"/>
      <c r="AM816" s="10"/>
    </row>
    <row r="817" spans="1:39">
      <c r="A817" s="16"/>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c r="AA817" s="10"/>
      <c r="AB817" s="10"/>
      <c r="AC817" s="10"/>
      <c r="AD817" s="10"/>
      <c r="AE817" s="10"/>
      <c r="AF817" s="10"/>
      <c r="AG817" s="10"/>
      <c r="AH817" s="10"/>
      <c r="AI817" s="9"/>
      <c r="AJ817" s="10"/>
      <c r="AK817" s="10"/>
      <c r="AL817" s="10"/>
      <c r="AM817" s="10"/>
    </row>
    <row r="818" spans="1:39">
      <c r="A818" s="16"/>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c r="AA818" s="10"/>
      <c r="AB818" s="10"/>
      <c r="AC818" s="10"/>
      <c r="AD818" s="10"/>
      <c r="AE818" s="10"/>
      <c r="AF818" s="10"/>
      <c r="AG818" s="10"/>
      <c r="AH818" s="10"/>
      <c r="AI818" s="9"/>
      <c r="AJ818" s="10"/>
      <c r="AK818" s="10"/>
      <c r="AL818" s="10"/>
      <c r="AM818" s="10"/>
    </row>
    <row r="819" spans="1:39">
      <c r="A819" s="16"/>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c r="AA819" s="10"/>
      <c r="AB819" s="10"/>
      <c r="AC819" s="10"/>
      <c r="AD819" s="10"/>
      <c r="AE819" s="10"/>
      <c r="AF819" s="10"/>
      <c r="AG819" s="10"/>
      <c r="AH819" s="10"/>
      <c r="AI819" s="9"/>
      <c r="AJ819" s="10"/>
      <c r="AK819" s="10"/>
      <c r="AL819" s="10"/>
      <c r="AM819" s="10"/>
    </row>
    <row r="820" spans="1:39">
      <c r="A820" s="16"/>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c r="AA820" s="10"/>
      <c r="AB820" s="10"/>
      <c r="AC820" s="10"/>
      <c r="AD820" s="10"/>
      <c r="AE820" s="10"/>
      <c r="AF820" s="10"/>
      <c r="AG820" s="10"/>
      <c r="AH820" s="10"/>
      <c r="AI820" s="9"/>
      <c r="AJ820" s="10"/>
      <c r="AK820" s="10"/>
      <c r="AL820" s="10"/>
      <c r="AM820" s="10"/>
    </row>
    <row r="821" spans="1:39">
      <c r="A821" s="16"/>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c r="AA821" s="10"/>
      <c r="AB821" s="10"/>
      <c r="AC821" s="10"/>
      <c r="AD821" s="10"/>
      <c r="AE821" s="10"/>
      <c r="AF821" s="10"/>
      <c r="AG821" s="10"/>
      <c r="AH821" s="10"/>
      <c r="AI821" s="9"/>
      <c r="AJ821" s="10"/>
      <c r="AK821" s="10"/>
      <c r="AL821" s="10"/>
      <c r="AM821" s="10"/>
    </row>
    <row r="822" spans="1:39">
      <c r="A822" s="16"/>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c r="AA822" s="10"/>
      <c r="AB822" s="10"/>
      <c r="AC822" s="10"/>
      <c r="AD822" s="10"/>
      <c r="AE822" s="10"/>
      <c r="AF822" s="10"/>
      <c r="AG822" s="10"/>
      <c r="AH822" s="10"/>
      <c r="AI822" s="9"/>
      <c r="AJ822" s="10"/>
      <c r="AK822" s="10"/>
      <c r="AL822" s="10"/>
      <c r="AM822" s="10"/>
    </row>
    <row r="823" spans="1:39">
      <c r="A823" s="16"/>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c r="AA823" s="10"/>
      <c r="AB823" s="10"/>
      <c r="AC823" s="10"/>
      <c r="AD823" s="10"/>
      <c r="AE823" s="10"/>
      <c r="AF823" s="10"/>
      <c r="AG823" s="10"/>
      <c r="AH823" s="10"/>
      <c r="AI823" s="9"/>
      <c r="AJ823" s="10"/>
      <c r="AK823" s="10"/>
      <c r="AL823" s="10"/>
      <c r="AM823" s="10"/>
    </row>
    <row r="824" spans="1:39">
      <c r="A824" s="16"/>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c r="AA824" s="10"/>
      <c r="AB824" s="10"/>
      <c r="AC824" s="10"/>
      <c r="AD824" s="10"/>
      <c r="AE824" s="10"/>
      <c r="AF824" s="10"/>
      <c r="AG824" s="10"/>
      <c r="AH824" s="10"/>
      <c r="AI824" s="9"/>
      <c r="AJ824" s="10"/>
      <c r="AK824" s="10"/>
      <c r="AL824" s="10"/>
      <c r="AM824" s="10"/>
    </row>
    <row r="825" spans="1:39">
      <c r="A825" s="16"/>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c r="AA825" s="10"/>
      <c r="AB825" s="10"/>
      <c r="AC825" s="10"/>
      <c r="AD825" s="10"/>
      <c r="AE825" s="10"/>
      <c r="AF825" s="10"/>
      <c r="AG825" s="10"/>
      <c r="AH825" s="10"/>
      <c r="AI825" s="9"/>
      <c r="AJ825" s="10"/>
      <c r="AK825" s="10"/>
      <c r="AL825" s="10"/>
      <c r="AM825" s="10"/>
    </row>
    <row r="826" spans="1:39">
      <c r="A826" s="16"/>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c r="AA826" s="10"/>
      <c r="AB826" s="10"/>
      <c r="AC826" s="10"/>
      <c r="AD826" s="10"/>
      <c r="AE826" s="10"/>
      <c r="AF826" s="10"/>
      <c r="AG826" s="10"/>
      <c r="AH826" s="10"/>
      <c r="AI826" s="9"/>
      <c r="AJ826" s="10"/>
      <c r="AK826" s="10"/>
      <c r="AL826" s="10"/>
      <c r="AM826" s="10"/>
    </row>
    <row r="827" spans="1:39">
      <c r="A827" s="16"/>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c r="AA827" s="10"/>
      <c r="AB827" s="10"/>
      <c r="AC827" s="10"/>
      <c r="AD827" s="10"/>
      <c r="AE827" s="10"/>
      <c r="AF827" s="10"/>
      <c r="AG827" s="10"/>
      <c r="AH827" s="10"/>
      <c r="AI827" s="9"/>
      <c r="AJ827" s="10"/>
      <c r="AK827" s="10"/>
      <c r="AL827" s="10"/>
      <c r="AM827" s="10"/>
    </row>
    <row r="828" spans="1:39">
      <c r="A828" s="16"/>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c r="AA828" s="10"/>
      <c r="AB828" s="10"/>
      <c r="AC828" s="10"/>
      <c r="AD828" s="10"/>
      <c r="AE828" s="10"/>
      <c r="AF828" s="10"/>
      <c r="AG828" s="10"/>
      <c r="AH828" s="10"/>
      <c r="AI828" s="9"/>
      <c r="AJ828" s="10"/>
      <c r="AK828" s="10"/>
      <c r="AL828" s="10"/>
      <c r="AM828" s="10"/>
    </row>
    <row r="829" spans="1:39">
      <c r="A829" s="16"/>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c r="AA829" s="10"/>
      <c r="AB829" s="10"/>
      <c r="AC829" s="10"/>
      <c r="AD829" s="10"/>
      <c r="AE829" s="10"/>
      <c r="AF829" s="10"/>
      <c r="AG829" s="10"/>
      <c r="AH829" s="10"/>
      <c r="AI829" s="9"/>
      <c r="AJ829" s="10"/>
      <c r="AK829" s="10"/>
      <c r="AL829" s="10"/>
      <c r="AM829" s="10"/>
    </row>
    <row r="830" spans="1:39">
      <c r="A830" s="16"/>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c r="AA830" s="10"/>
      <c r="AB830" s="10"/>
      <c r="AC830" s="10"/>
      <c r="AD830" s="10"/>
      <c r="AE830" s="10"/>
      <c r="AF830" s="10"/>
      <c r="AG830" s="10"/>
      <c r="AH830" s="10"/>
      <c r="AI830" s="9"/>
      <c r="AJ830" s="10"/>
      <c r="AK830" s="10"/>
      <c r="AL830" s="10"/>
      <c r="AM830" s="10"/>
    </row>
    <row r="831" spans="1:39">
      <c r="A831" s="16"/>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c r="AA831" s="10"/>
      <c r="AB831" s="10"/>
      <c r="AC831" s="10"/>
      <c r="AD831" s="10"/>
      <c r="AE831" s="10"/>
      <c r="AF831" s="10"/>
      <c r="AG831" s="10"/>
      <c r="AH831" s="10"/>
      <c r="AI831" s="9"/>
      <c r="AJ831" s="10"/>
      <c r="AK831" s="10"/>
      <c r="AL831" s="10"/>
      <c r="AM831" s="10"/>
    </row>
    <row r="832" spans="1:39">
      <c r="A832" s="16"/>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c r="AA832" s="10"/>
      <c r="AB832" s="10"/>
      <c r="AC832" s="10"/>
      <c r="AD832" s="10"/>
      <c r="AE832" s="10"/>
      <c r="AF832" s="10"/>
      <c r="AG832" s="10"/>
      <c r="AH832" s="10"/>
      <c r="AI832" s="9"/>
      <c r="AJ832" s="10"/>
      <c r="AK832" s="10"/>
      <c r="AL832" s="10"/>
      <c r="AM832" s="10"/>
    </row>
    <row r="833" spans="1:39">
      <c r="A833" s="16"/>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c r="AA833" s="10"/>
      <c r="AB833" s="10"/>
      <c r="AC833" s="10"/>
      <c r="AD833" s="10"/>
      <c r="AE833" s="10"/>
      <c r="AF833" s="10"/>
      <c r="AG833" s="10"/>
      <c r="AH833" s="10"/>
      <c r="AI833" s="9"/>
      <c r="AJ833" s="10"/>
      <c r="AK833" s="10"/>
      <c r="AL833" s="10"/>
      <c r="AM833" s="10"/>
    </row>
    <row r="834" spans="1:39">
      <c r="A834" s="16"/>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c r="AA834" s="10"/>
      <c r="AB834" s="10"/>
      <c r="AC834" s="10"/>
      <c r="AD834" s="10"/>
      <c r="AE834" s="10"/>
      <c r="AF834" s="10"/>
      <c r="AG834" s="10"/>
      <c r="AH834" s="10"/>
      <c r="AI834" s="9"/>
      <c r="AJ834" s="10"/>
      <c r="AK834" s="10"/>
      <c r="AL834" s="10"/>
      <c r="AM834" s="10"/>
    </row>
    <row r="835" spans="1:39">
      <c r="A835" s="16"/>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c r="AA835" s="10"/>
      <c r="AB835" s="10"/>
      <c r="AC835" s="10"/>
      <c r="AD835" s="10"/>
      <c r="AE835" s="10"/>
      <c r="AF835" s="10"/>
      <c r="AG835" s="10"/>
      <c r="AH835" s="10"/>
      <c r="AI835" s="9"/>
      <c r="AJ835" s="10"/>
      <c r="AK835" s="10"/>
      <c r="AL835" s="10"/>
      <c r="AM835" s="10"/>
    </row>
    <row r="836" spans="1:39">
      <c r="A836" s="16"/>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c r="AA836" s="10"/>
      <c r="AB836" s="10"/>
      <c r="AC836" s="10"/>
      <c r="AD836" s="10"/>
      <c r="AE836" s="10"/>
      <c r="AF836" s="10"/>
      <c r="AG836" s="10"/>
      <c r="AH836" s="10"/>
      <c r="AI836" s="9"/>
      <c r="AJ836" s="10"/>
      <c r="AK836" s="10"/>
      <c r="AL836" s="10"/>
      <c r="AM836" s="10"/>
    </row>
    <row r="837" spans="1:39">
      <c r="A837" s="16"/>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c r="AA837" s="10"/>
      <c r="AB837" s="10"/>
      <c r="AC837" s="10"/>
      <c r="AD837" s="10"/>
      <c r="AE837" s="10"/>
      <c r="AF837" s="10"/>
      <c r="AG837" s="10"/>
      <c r="AH837" s="10"/>
      <c r="AI837" s="9"/>
      <c r="AJ837" s="10"/>
      <c r="AK837" s="10"/>
      <c r="AL837" s="10"/>
      <c r="AM837" s="10"/>
    </row>
    <row r="838" spans="1:39">
      <c r="A838" s="16"/>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c r="AA838" s="10"/>
      <c r="AB838" s="10"/>
      <c r="AC838" s="10"/>
      <c r="AD838" s="10"/>
      <c r="AE838" s="10"/>
      <c r="AF838" s="10"/>
      <c r="AG838" s="10"/>
      <c r="AH838" s="10"/>
      <c r="AI838" s="9"/>
      <c r="AJ838" s="10"/>
      <c r="AK838" s="10"/>
      <c r="AL838" s="10"/>
      <c r="AM838" s="10"/>
    </row>
    <row r="839" spans="1:39">
      <c r="A839" s="16"/>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c r="AA839" s="10"/>
      <c r="AB839" s="10"/>
      <c r="AC839" s="10"/>
      <c r="AD839" s="10"/>
      <c r="AE839" s="10"/>
      <c r="AF839" s="10"/>
      <c r="AG839" s="10"/>
      <c r="AH839" s="10"/>
      <c r="AI839" s="9"/>
      <c r="AJ839" s="10"/>
      <c r="AK839" s="10"/>
      <c r="AL839" s="10"/>
      <c r="AM839" s="10"/>
    </row>
    <row r="840" spans="1:39">
      <c r="A840" s="16"/>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c r="AA840" s="10"/>
      <c r="AB840" s="10"/>
      <c r="AC840" s="10"/>
      <c r="AD840" s="10"/>
      <c r="AE840" s="10"/>
      <c r="AF840" s="10"/>
      <c r="AG840" s="10"/>
      <c r="AH840" s="10"/>
      <c r="AI840" s="9"/>
      <c r="AJ840" s="10"/>
      <c r="AK840" s="10"/>
      <c r="AL840" s="10"/>
      <c r="AM840" s="10"/>
    </row>
    <row r="841" spans="1:39">
      <c r="A841" s="16"/>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c r="AA841" s="10"/>
      <c r="AB841" s="10"/>
      <c r="AC841" s="10"/>
      <c r="AD841" s="10"/>
      <c r="AE841" s="10"/>
      <c r="AF841" s="10"/>
      <c r="AG841" s="10"/>
      <c r="AH841" s="10"/>
      <c r="AI841" s="9"/>
      <c r="AJ841" s="10"/>
      <c r="AK841" s="10"/>
      <c r="AL841" s="10"/>
      <c r="AM841" s="10"/>
    </row>
    <row r="842" spans="1:39">
      <c r="A842" s="16"/>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c r="AA842" s="10"/>
      <c r="AB842" s="10"/>
      <c r="AC842" s="10"/>
      <c r="AD842" s="10"/>
      <c r="AE842" s="10"/>
      <c r="AF842" s="10"/>
      <c r="AG842" s="10"/>
      <c r="AH842" s="10"/>
      <c r="AI842" s="9"/>
      <c r="AJ842" s="10"/>
      <c r="AK842" s="10"/>
      <c r="AL842" s="10"/>
      <c r="AM842" s="10"/>
    </row>
    <row r="843" spans="1:39">
      <c r="A843" s="16"/>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c r="AA843" s="10"/>
      <c r="AB843" s="10"/>
      <c r="AC843" s="10"/>
      <c r="AD843" s="10"/>
      <c r="AE843" s="10"/>
      <c r="AF843" s="10"/>
      <c r="AG843" s="10"/>
      <c r="AH843" s="10"/>
      <c r="AI843" s="9"/>
      <c r="AJ843" s="10"/>
      <c r="AK843" s="10"/>
      <c r="AL843" s="10"/>
      <c r="AM843" s="10"/>
    </row>
    <row r="844" spans="1:39">
      <c r="A844" s="16"/>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c r="AA844" s="10"/>
      <c r="AB844" s="10"/>
      <c r="AC844" s="10"/>
      <c r="AD844" s="10"/>
      <c r="AE844" s="10"/>
      <c r="AF844" s="10"/>
      <c r="AG844" s="10"/>
      <c r="AH844" s="10"/>
      <c r="AI844" s="9"/>
      <c r="AJ844" s="10"/>
      <c r="AK844" s="10"/>
      <c r="AL844" s="10"/>
      <c r="AM844" s="10"/>
    </row>
    <row r="845" spans="1:39">
      <c r="A845" s="16"/>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c r="AA845" s="10"/>
      <c r="AB845" s="10"/>
      <c r="AC845" s="10"/>
      <c r="AD845" s="10"/>
      <c r="AE845" s="10"/>
      <c r="AF845" s="10"/>
      <c r="AG845" s="10"/>
      <c r="AH845" s="10"/>
      <c r="AI845" s="9"/>
      <c r="AJ845" s="10"/>
      <c r="AK845" s="10"/>
      <c r="AL845" s="10"/>
      <c r="AM845" s="10"/>
    </row>
    <row r="846" spans="1:39">
      <c r="A846" s="16"/>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c r="AA846" s="10"/>
      <c r="AB846" s="10"/>
      <c r="AC846" s="10"/>
      <c r="AD846" s="10"/>
      <c r="AE846" s="10"/>
      <c r="AF846" s="10"/>
      <c r="AG846" s="10"/>
      <c r="AH846" s="10"/>
      <c r="AI846" s="9"/>
      <c r="AJ846" s="10"/>
      <c r="AK846" s="10"/>
      <c r="AL846" s="10"/>
      <c r="AM846" s="10"/>
    </row>
    <row r="847" spans="1:39">
      <c r="A847" s="16"/>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c r="AA847" s="10"/>
      <c r="AB847" s="10"/>
      <c r="AC847" s="10"/>
      <c r="AD847" s="10"/>
      <c r="AE847" s="10"/>
      <c r="AF847" s="10"/>
      <c r="AG847" s="10"/>
      <c r="AH847" s="10"/>
      <c r="AI847" s="9"/>
      <c r="AJ847" s="10"/>
      <c r="AK847" s="10"/>
      <c r="AL847" s="10"/>
      <c r="AM847" s="10"/>
    </row>
    <row r="848" spans="1:39">
      <c r="A848" s="16"/>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c r="AA848" s="10"/>
      <c r="AB848" s="10"/>
      <c r="AC848" s="10"/>
      <c r="AD848" s="10"/>
      <c r="AE848" s="10"/>
      <c r="AF848" s="10"/>
      <c r="AG848" s="10"/>
      <c r="AH848" s="10"/>
      <c r="AI848" s="9"/>
      <c r="AJ848" s="10"/>
      <c r="AK848" s="10"/>
      <c r="AL848" s="10"/>
      <c r="AM848" s="10"/>
    </row>
    <row r="849" spans="1:39">
      <c r="A849" s="16"/>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c r="AA849" s="10"/>
      <c r="AB849" s="10"/>
      <c r="AC849" s="10"/>
      <c r="AD849" s="10"/>
      <c r="AE849" s="10"/>
      <c r="AF849" s="10"/>
      <c r="AG849" s="10"/>
      <c r="AH849" s="10"/>
      <c r="AI849" s="9"/>
      <c r="AJ849" s="10"/>
      <c r="AK849" s="10"/>
      <c r="AL849" s="10"/>
      <c r="AM849" s="10"/>
    </row>
    <row r="850" spans="1:39">
      <c r="A850" s="16"/>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c r="AA850" s="10"/>
      <c r="AB850" s="10"/>
      <c r="AC850" s="10"/>
      <c r="AD850" s="10"/>
      <c r="AE850" s="10"/>
      <c r="AF850" s="10"/>
      <c r="AG850" s="10"/>
      <c r="AH850" s="10"/>
      <c r="AI850" s="9"/>
      <c r="AJ850" s="10"/>
      <c r="AK850" s="10"/>
      <c r="AL850" s="10"/>
      <c r="AM850" s="10"/>
    </row>
    <row r="851" spans="1:39">
      <c r="A851" s="16"/>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c r="AA851" s="10"/>
      <c r="AB851" s="10"/>
      <c r="AC851" s="10"/>
      <c r="AD851" s="10"/>
      <c r="AE851" s="10"/>
      <c r="AF851" s="10"/>
      <c r="AG851" s="10"/>
      <c r="AH851" s="10"/>
      <c r="AI851" s="9"/>
      <c r="AJ851" s="10"/>
      <c r="AK851" s="10"/>
      <c r="AL851" s="10"/>
      <c r="AM851" s="10"/>
    </row>
    <row r="852" spans="1:39">
      <c r="A852" s="16"/>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c r="AA852" s="10"/>
      <c r="AB852" s="10"/>
      <c r="AC852" s="10"/>
      <c r="AD852" s="10"/>
      <c r="AE852" s="10"/>
      <c r="AF852" s="10"/>
      <c r="AG852" s="10"/>
      <c r="AH852" s="10"/>
      <c r="AI852" s="9"/>
      <c r="AJ852" s="10"/>
      <c r="AK852" s="10"/>
      <c r="AL852" s="10"/>
      <c r="AM852" s="10"/>
    </row>
    <row r="853" spans="1:39">
      <c r="A853" s="16"/>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c r="AA853" s="10"/>
      <c r="AB853" s="10"/>
      <c r="AC853" s="10"/>
      <c r="AD853" s="10"/>
      <c r="AE853" s="10"/>
      <c r="AF853" s="10"/>
      <c r="AG853" s="10"/>
      <c r="AH853" s="10"/>
      <c r="AI853" s="9"/>
      <c r="AJ853" s="10"/>
      <c r="AK853" s="10"/>
      <c r="AL853" s="10"/>
      <c r="AM853" s="10"/>
    </row>
    <row r="854" spans="1:39">
      <c r="A854" s="16"/>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c r="AA854" s="10"/>
      <c r="AB854" s="10"/>
      <c r="AC854" s="10"/>
      <c r="AD854" s="10"/>
      <c r="AE854" s="10"/>
      <c r="AF854" s="10"/>
      <c r="AG854" s="10"/>
      <c r="AH854" s="10"/>
      <c r="AI854" s="9"/>
      <c r="AJ854" s="10"/>
      <c r="AK854" s="10"/>
      <c r="AL854" s="10"/>
      <c r="AM854" s="10"/>
    </row>
    <row r="855" spans="1:39">
      <c r="A855" s="16"/>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c r="AA855" s="10"/>
      <c r="AB855" s="10"/>
      <c r="AC855" s="10"/>
      <c r="AD855" s="10"/>
      <c r="AE855" s="10"/>
      <c r="AF855" s="10"/>
      <c r="AG855" s="10"/>
      <c r="AH855" s="10"/>
      <c r="AI855" s="9"/>
      <c r="AJ855" s="10"/>
      <c r="AK855" s="10"/>
      <c r="AL855" s="10"/>
      <c r="AM855" s="10"/>
    </row>
    <row r="856" spans="1:39">
      <c r="A856" s="16"/>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c r="AA856" s="10"/>
      <c r="AB856" s="10"/>
      <c r="AC856" s="10"/>
      <c r="AD856" s="10"/>
      <c r="AE856" s="10"/>
      <c r="AF856" s="10"/>
      <c r="AG856" s="10"/>
      <c r="AH856" s="10"/>
      <c r="AI856" s="9"/>
      <c r="AJ856" s="10"/>
      <c r="AK856" s="10"/>
      <c r="AL856" s="10"/>
      <c r="AM856" s="10"/>
    </row>
    <row r="857" spans="1:39">
      <c r="A857" s="16"/>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c r="AA857" s="10"/>
      <c r="AB857" s="10"/>
      <c r="AC857" s="10"/>
      <c r="AD857" s="10"/>
      <c r="AE857" s="10"/>
      <c r="AF857" s="10"/>
      <c r="AG857" s="10"/>
      <c r="AH857" s="10"/>
      <c r="AI857" s="9"/>
      <c r="AJ857" s="10"/>
      <c r="AK857" s="10"/>
      <c r="AL857" s="10"/>
      <c r="AM857" s="10"/>
    </row>
    <row r="858" spans="1:39">
      <c r="A858" s="16"/>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c r="AA858" s="10"/>
      <c r="AB858" s="10"/>
      <c r="AC858" s="10"/>
      <c r="AD858" s="10"/>
      <c r="AE858" s="10"/>
      <c r="AF858" s="10"/>
      <c r="AG858" s="10"/>
      <c r="AH858" s="10"/>
      <c r="AI858" s="9"/>
      <c r="AJ858" s="10"/>
      <c r="AK858" s="10"/>
      <c r="AL858" s="10"/>
      <c r="AM858" s="10"/>
    </row>
    <row r="859" spans="1:39">
      <c r="A859" s="16"/>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c r="AA859" s="10"/>
      <c r="AB859" s="10"/>
      <c r="AC859" s="10"/>
      <c r="AD859" s="10"/>
      <c r="AE859" s="10"/>
      <c r="AF859" s="10"/>
      <c r="AG859" s="10"/>
      <c r="AH859" s="10"/>
      <c r="AI859" s="9"/>
      <c r="AJ859" s="10"/>
      <c r="AK859" s="10"/>
      <c r="AL859" s="10"/>
      <c r="AM859" s="10"/>
    </row>
    <row r="860" spans="1:39">
      <c r="A860" s="16"/>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c r="AA860" s="10"/>
      <c r="AB860" s="10"/>
      <c r="AC860" s="10"/>
      <c r="AD860" s="10"/>
      <c r="AE860" s="10"/>
      <c r="AF860" s="10"/>
      <c r="AG860" s="10"/>
      <c r="AH860" s="10"/>
      <c r="AI860" s="9"/>
      <c r="AJ860" s="10"/>
      <c r="AK860" s="10"/>
      <c r="AL860" s="10"/>
      <c r="AM860" s="10"/>
    </row>
    <row r="861" spans="1:39">
      <c r="A861" s="16"/>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c r="AA861" s="10"/>
      <c r="AB861" s="10"/>
      <c r="AC861" s="10"/>
      <c r="AD861" s="10"/>
      <c r="AE861" s="10"/>
      <c r="AF861" s="10"/>
      <c r="AG861" s="10"/>
      <c r="AH861" s="10"/>
      <c r="AI861" s="9"/>
      <c r="AJ861" s="10"/>
      <c r="AK861" s="10"/>
      <c r="AL861" s="10"/>
      <c r="AM861" s="10"/>
    </row>
    <row r="862" spans="1:39">
      <c r="A862" s="16"/>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c r="AA862" s="10"/>
      <c r="AB862" s="10"/>
      <c r="AC862" s="10"/>
      <c r="AD862" s="10"/>
      <c r="AE862" s="10"/>
      <c r="AF862" s="10"/>
      <c r="AG862" s="10"/>
      <c r="AH862" s="10"/>
      <c r="AI862" s="9"/>
      <c r="AJ862" s="10"/>
      <c r="AK862" s="10"/>
      <c r="AL862" s="10"/>
      <c r="AM862" s="10"/>
    </row>
    <row r="863" spans="1:39">
      <c r="A863" s="16"/>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c r="AA863" s="10"/>
      <c r="AB863" s="10"/>
      <c r="AC863" s="10"/>
      <c r="AD863" s="10"/>
      <c r="AE863" s="10"/>
      <c r="AF863" s="10"/>
      <c r="AG863" s="10"/>
      <c r="AH863" s="10"/>
      <c r="AI863" s="9"/>
      <c r="AJ863" s="10"/>
      <c r="AK863" s="10"/>
      <c r="AL863" s="10"/>
      <c r="AM863" s="10"/>
    </row>
    <row r="864" spans="1:39">
      <c r="A864" s="16"/>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c r="AA864" s="10"/>
      <c r="AB864" s="10"/>
      <c r="AC864" s="10"/>
      <c r="AD864" s="10"/>
      <c r="AE864" s="10"/>
      <c r="AF864" s="10"/>
      <c r="AG864" s="10"/>
      <c r="AH864" s="10"/>
      <c r="AI864" s="9"/>
      <c r="AJ864" s="10"/>
      <c r="AK864" s="10"/>
      <c r="AL864" s="10"/>
      <c r="AM864" s="10"/>
    </row>
    <row r="865" spans="1:39">
      <c r="A865" s="16"/>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c r="AA865" s="10"/>
      <c r="AB865" s="10"/>
      <c r="AC865" s="10"/>
      <c r="AD865" s="10"/>
      <c r="AE865" s="10"/>
      <c r="AF865" s="10"/>
      <c r="AG865" s="10"/>
      <c r="AH865" s="10"/>
      <c r="AI865" s="9"/>
      <c r="AJ865" s="10"/>
      <c r="AK865" s="10"/>
      <c r="AL865" s="10"/>
      <c r="AM865" s="10"/>
    </row>
    <row r="866" spans="1:39">
      <c r="A866" s="16"/>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c r="AA866" s="10"/>
      <c r="AB866" s="10"/>
      <c r="AC866" s="10"/>
      <c r="AD866" s="10"/>
      <c r="AE866" s="10"/>
      <c r="AF866" s="10"/>
      <c r="AG866" s="10"/>
      <c r="AH866" s="10"/>
      <c r="AI866" s="9"/>
      <c r="AJ866" s="10"/>
      <c r="AK866" s="10"/>
      <c r="AL866" s="10"/>
      <c r="AM866" s="10"/>
    </row>
    <row r="867" spans="1:39">
      <c r="A867" s="16"/>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c r="AA867" s="10"/>
      <c r="AB867" s="10"/>
      <c r="AC867" s="10"/>
      <c r="AD867" s="10"/>
      <c r="AE867" s="10"/>
      <c r="AF867" s="10"/>
      <c r="AG867" s="10"/>
      <c r="AH867" s="10"/>
      <c r="AI867" s="9"/>
      <c r="AJ867" s="10"/>
      <c r="AK867" s="10"/>
      <c r="AL867" s="10"/>
      <c r="AM867" s="10"/>
    </row>
    <row r="868" spans="1:39">
      <c r="A868" s="16"/>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c r="AA868" s="10"/>
      <c r="AB868" s="10"/>
      <c r="AC868" s="10"/>
      <c r="AD868" s="10"/>
      <c r="AE868" s="10"/>
      <c r="AF868" s="10"/>
      <c r="AG868" s="10"/>
      <c r="AH868" s="10"/>
      <c r="AI868" s="9"/>
      <c r="AJ868" s="10"/>
      <c r="AK868" s="10"/>
      <c r="AL868" s="10"/>
      <c r="AM868" s="10"/>
    </row>
    <row r="869" spans="1:39">
      <c r="A869" s="16"/>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c r="AA869" s="10"/>
      <c r="AB869" s="10"/>
      <c r="AC869" s="10"/>
      <c r="AD869" s="10"/>
      <c r="AE869" s="10"/>
      <c r="AF869" s="10"/>
      <c r="AG869" s="10"/>
      <c r="AH869" s="10"/>
      <c r="AI869" s="9"/>
      <c r="AJ869" s="10"/>
      <c r="AK869" s="10"/>
      <c r="AL869" s="10"/>
      <c r="AM869" s="10"/>
    </row>
    <row r="870" spans="1:39">
      <c r="A870" s="16"/>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c r="AA870" s="10"/>
      <c r="AB870" s="10"/>
      <c r="AC870" s="10"/>
      <c r="AD870" s="10"/>
      <c r="AE870" s="10"/>
      <c r="AF870" s="10"/>
      <c r="AG870" s="10"/>
      <c r="AH870" s="10"/>
      <c r="AI870" s="9"/>
      <c r="AJ870" s="10"/>
      <c r="AK870" s="10"/>
      <c r="AL870" s="10"/>
      <c r="AM870" s="10"/>
    </row>
    <row r="871" spans="1:39">
      <c r="A871" s="16"/>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c r="AA871" s="10"/>
      <c r="AB871" s="10"/>
      <c r="AC871" s="10"/>
      <c r="AD871" s="10"/>
      <c r="AE871" s="10"/>
      <c r="AF871" s="10"/>
      <c r="AG871" s="10"/>
      <c r="AH871" s="10"/>
      <c r="AI871" s="9"/>
      <c r="AJ871" s="10"/>
      <c r="AK871" s="10"/>
      <c r="AL871" s="10"/>
      <c r="AM871" s="10"/>
    </row>
    <row r="872" spans="1:39">
      <c r="A872" s="16"/>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c r="AA872" s="10"/>
      <c r="AB872" s="10"/>
      <c r="AC872" s="10"/>
      <c r="AD872" s="10"/>
      <c r="AE872" s="10"/>
      <c r="AF872" s="10"/>
      <c r="AG872" s="10"/>
      <c r="AH872" s="10"/>
      <c r="AI872" s="9"/>
      <c r="AJ872" s="10"/>
      <c r="AK872" s="10"/>
      <c r="AL872" s="10"/>
      <c r="AM872" s="10"/>
    </row>
    <row r="873" spans="1:39">
      <c r="A873" s="16"/>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c r="AA873" s="10"/>
      <c r="AB873" s="10"/>
      <c r="AC873" s="10"/>
      <c r="AD873" s="10"/>
      <c r="AE873" s="10"/>
      <c r="AF873" s="10"/>
      <c r="AG873" s="10"/>
      <c r="AH873" s="10"/>
      <c r="AI873" s="9"/>
      <c r="AJ873" s="10"/>
      <c r="AK873" s="10"/>
      <c r="AL873" s="10"/>
      <c r="AM873" s="10"/>
    </row>
    <row r="874" spans="1:39">
      <c r="A874" s="16"/>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c r="AA874" s="10"/>
      <c r="AB874" s="10"/>
      <c r="AC874" s="10"/>
      <c r="AD874" s="10"/>
      <c r="AE874" s="10"/>
      <c r="AF874" s="10"/>
      <c r="AG874" s="10"/>
      <c r="AH874" s="10"/>
      <c r="AI874" s="9"/>
      <c r="AJ874" s="10"/>
      <c r="AK874" s="10"/>
      <c r="AL874" s="10"/>
      <c r="AM874" s="10"/>
    </row>
    <row r="875" spans="1:39">
      <c r="A875" s="16"/>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c r="AA875" s="10"/>
      <c r="AB875" s="10"/>
      <c r="AC875" s="10"/>
      <c r="AD875" s="10"/>
      <c r="AE875" s="10"/>
      <c r="AF875" s="10"/>
      <c r="AG875" s="10"/>
      <c r="AH875" s="10"/>
      <c r="AI875" s="9"/>
      <c r="AJ875" s="10"/>
      <c r="AK875" s="10"/>
      <c r="AL875" s="10"/>
      <c r="AM875" s="10"/>
    </row>
    <row r="876" spans="1:39">
      <c r="A876" s="16"/>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c r="AA876" s="10"/>
      <c r="AB876" s="10"/>
      <c r="AC876" s="10"/>
      <c r="AD876" s="10"/>
      <c r="AE876" s="10"/>
      <c r="AF876" s="10"/>
      <c r="AG876" s="10"/>
      <c r="AH876" s="10"/>
      <c r="AI876" s="9"/>
      <c r="AJ876" s="10"/>
      <c r="AK876" s="10"/>
      <c r="AL876" s="10"/>
      <c r="AM876" s="10"/>
    </row>
    <row r="877" spans="1:39">
      <c r="A877" s="16"/>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c r="AA877" s="10"/>
      <c r="AB877" s="10"/>
      <c r="AC877" s="10"/>
      <c r="AD877" s="10"/>
      <c r="AE877" s="10"/>
      <c r="AF877" s="10"/>
      <c r="AG877" s="10"/>
      <c r="AH877" s="10"/>
      <c r="AI877" s="9"/>
      <c r="AJ877" s="10"/>
      <c r="AK877" s="10"/>
      <c r="AL877" s="10"/>
      <c r="AM877" s="10"/>
    </row>
    <row r="878" spans="1:39">
      <c r="A878" s="16"/>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c r="AA878" s="10"/>
      <c r="AB878" s="10"/>
      <c r="AC878" s="10"/>
      <c r="AD878" s="10"/>
      <c r="AE878" s="10"/>
      <c r="AF878" s="10"/>
      <c r="AG878" s="10"/>
      <c r="AH878" s="10"/>
      <c r="AI878" s="9"/>
      <c r="AJ878" s="10"/>
      <c r="AK878" s="10"/>
      <c r="AL878" s="10"/>
      <c r="AM878" s="10"/>
    </row>
    <row r="879" spans="1:39">
      <c r="A879" s="16"/>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c r="AA879" s="10"/>
      <c r="AB879" s="10"/>
      <c r="AC879" s="10"/>
      <c r="AD879" s="10"/>
      <c r="AE879" s="10"/>
      <c r="AF879" s="10"/>
      <c r="AG879" s="10"/>
      <c r="AH879" s="10"/>
      <c r="AI879" s="9"/>
      <c r="AJ879" s="10"/>
      <c r="AK879" s="10"/>
      <c r="AL879" s="10"/>
      <c r="AM879" s="10"/>
    </row>
    <row r="880" spans="1:39">
      <c r="A880" s="16"/>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c r="AA880" s="10"/>
      <c r="AB880" s="10"/>
      <c r="AC880" s="10"/>
      <c r="AD880" s="10"/>
      <c r="AE880" s="10"/>
      <c r="AF880" s="10"/>
      <c r="AG880" s="10"/>
      <c r="AH880" s="10"/>
      <c r="AI880" s="9"/>
      <c r="AJ880" s="10"/>
      <c r="AK880" s="10"/>
      <c r="AL880" s="10"/>
      <c r="AM880" s="10"/>
    </row>
    <row r="881" spans="1:39">
      <c r="A881" s="16"/>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c r="AA881" s="10"/>
      <c r="AB881" s="10"/>
      <c r="AC881" s="10"/>
      <c r="AD881" s="10"/>
      <c r="AE881" s="10"/>
      <c r="AF881" s="10"/>
      <c r="AG881" s="10"/>
      <c r="AH881" s="10"/>
      <c r="AI881" s="9"/>
      <c r="AJ881" s="10"/>
      <c r="AK881" s="10"/>
      <c r="AL881" s="10"/>
      <c r="AM881" s="10"/>
    </row>
    <row r="882" spans="1:39">
      <c r="A882" s="16"/>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c r="AA882" s="10"/>
      <c r="AB882" s="10"/>
      <c r="AC882" s="10"/>
      <c r="AD882" s="10"/>
      <c r="AE882" s="10"/>
      <c r="AF882" s="10"/>
      <c r="AG882" s="10"/>
      <c r="AH882" s="10"/>
      <c r="AI882" s="9"/>
      <c r="AJ882" s="10"/>
      <c r="AK882" s="10"/>
      <c r="AL882" s="10"/>
      <c r="AM882" s="10"/>
    </row>
    <row r="883" spans="1:39">
      <c r="A883" s="16"/>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c r="AA883" s="10"/>
      <c r="AB883" s="10"/>
      <c r="AC883" s="10"/>
      <c r="AD883" s="10"/>
      <c r="AE883" s="10"/>
      <c r="AF883" s="10"/>
      <c r="AG883" s="10"/>
      <c r="AH883" s="10"/>
      <c r="AI883" s="9"/>
      <c r="AJ883" s="10"/>
      <c r="AK883" s="10"/>
      <c r="AL883" s="10"/>
      <c r="AM883" s="10"/>
    </row>
    <row r="884" spans="1:39">
      <c r="A884" s="16"/>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c r="AA884" s="10"/>
      <c r="AB884" s="10"/>
      <c r="AC884" s="10"/>
      <c r="AD884" s="10"/>
      <c r="AE884" s="10"/>
      <c r="AF884" s="10"/>
      <c r="AG884" s="10"/>
      <c r="AH884" s="10"/>
      <c r="AI884" s="9"/>
      <c r="AJ884" s="10"/>
      <c r="AK884" s="10"/>
      <c r="AL884" s="10"/>
      <c r="AM884" s="10"/>
    </row>
    <row r="885" spans="1:39">
      <c r="A885" s="16"/>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c r="AA885" s="10"/>
      <c r="AB885" s="10"/>
      <c r="AC885" s="10"/>
      <c r="AD885" s="10"/>
      <c r="AE885" s="10"/>
      <c r="AF885" s="10"/>
      <c r="AG885" s="10"/>
      <c r="AH885" s="10"/>
      <c r="AI885" s="9"/>
      <c r="AJ885" s="10"/>
      <c r="AK885" s="10"/>
      <c r="AL885" s="10"/>
      <c r="AM885" s="10"/>
    </row>
    <row r="886" spans="1:39">
      <c r="A886" s="16"/>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c r="AA886" s="10"/>
      <c r="AB886" s="10"/>
      <c r="AC886" s="10"/>
      <c r="AD886" s="10"/>
      <c r="AE886" s="10"/>
      <c r="AF886" s="10"/>
      <c r="AG886" s="10"/>
      <c r="AH886" s="10"/>
      <c r="AI886" s="9"/>
      <c r="AJ886" s="10"/>
      <c r="AK886" s="10"/>
      <c r="AL886" s="10"/>
      <c r="AM886" s="10"/>
    </row>
    <row r="887" spans="1:39">
      <c r="A887" s="16"/>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c r="AA887" s="10"/>
      <c r="AB887" s="10"/>
      <c r="AC887" s="10"/>
      <c r="AD887" s="10"/>
      <c r="AE887" s="10"/>
      <c r="AF887" s="10"/>
      <c r="AG887" s="10"/>
      <c r="AH887" s="10"/>
      <c r="AI887" s="9"/>
      <c r="AJ887" s="10"/>
      <c r="AK887" s="10"/>
      <c r="AL887" s="10"/>
      <c r="AM887" s="10"/>
    </row>
    <row r="888" spans="1:39">
      <c r="A888" s="16"/>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c r="AA888" s="10"/>
      <c r="AB888" s="10"/>
      <c r="AC888" s="10"/>
      <c r="AD888" s="10"/>
      <c r="AE888" s="10"/>
      <c r="AF888" s="10"/>
      <c r="AG888" s="10"/>
      <c r="AH888" s="10"/>
      <c r="AI888" s="9"/>
      <c r="AJ888" s="10"/>
      <c r="AK888" s="10"/>
      <c r="AL888" s="10"/>
      <c r="AM888" s="10"/>
    </row>
    <row r="889" spans="1:39">
      <c r="A889" s="16"/>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c r="AA889" s="10"/>
      <c r="AB889" s="10"/>
      <c r="AC889" s="10"/>
      <c r="AD889" s="10"/>
      <c r="AE889" s="10"/>
      <c r="AF889" s="10"/>
      <c r="AG889" s="10"/>
      <c r="AH889" s="10"/>
      <c r="AI889" s="9"/>
      <c r="AJ889" s="10"/>
      <c r="AK889" s="10"/>
      <c r="AL889" s="10"/>
      <c r="AM889" s="10"/>
    </row>
    <row r="890" spans="1:39">
      <c r="A890" s="16"/>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c r="AA890" s="10"/>
      <c r="AB890" s="10"/>
      <c r="AC890" s="10"/>
      <c r="AD890" s="10"/>
      <c r="AE890" s="10"/>
      <c r="AF890" s="10"/>
      <c r="AG890" s="10"/>
      <c r="AH890" s="10"/>
      <c r="AI890" s="9"/>
      <c r="AJ890" s="10"/>
      <c r="AK890" s="10"/>
      <c r="AL890" s="10"/>
      <c r="AM890" s="10"/>
    </row>
    <row r="891" spans="1:39">
      <c r="A891" s="16"/>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c r="AA891" s="10"/>
      <c r="AB891" s="10"/>
      <c r="AC891" s="10"/>
      <c r="AD891" s="10"/>
      <c r="AE891" s="10"/>
      <c r="AF891" s="10"/>
      <c r="AG891" s="10"/>
      <c r="AH891" s="10"/>
      <c r="AI891" s="9"/>
      <c r="AJ891" s="10"/>
      <c r="AK891" s="10"/>
      <c r="AL891" s="10"/>
      <c r="AM891" s="10"/>
    </row>
    <row r="892" spans="1:39">
      <c r="A892" s="16"/>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c r="AA892" s="10"/>
      <c r="AB892" s="10"/>
      <c r="AC892" s="10"/>
      <c r="AD892" s="10"/>
      <c r="AE892" s="10"/>
      <c r="AF892" s="10"/>
      <c r="AG892" s="10"/>
      <c r="AH892" s="10"/>
      <c r="AI892" s="9"/>
      <c r="AJ892" s="10"/>
      <c r="AK892" s="10"/>
      <c r="AL892" s="10"/>
      <c r="AM892" s="10"/>
    </row>
    <row r="893" spans="1:39">
      <c r="A893" s="16"/>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c r="AA893" s="10"/>
      <c r="AB893" s="10"/>
      <c r="AC893" s="10"/>
      <c r="AD893" s="10"/>
      <c r="AE893" s="10"/>
      <c r="AF893" s="10"/>
      <c r="AG893" s="10"/>
      <c r="AH893" s="10"/>
      <c r="AI893" s="9"/>
      <c r="AJ893" s="10"/>
      <c r="AK893" s="10"/>
      <c r="AL893" s="10"/>
      <c r="AM893" s="10"/>
    </row>
    <row r="894" spans="1:39">
      <c r="A894" s="16"/>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c r="AA894" s="10"/>
      <c r="AB894" s="10"/>
      <c r="AC894" s="10"/>
      <c r="AD894" s="10"/>
      <c r="AE894" s="10"/>
      <c r="AF894" s="10"/>
      <c r="AG894" s="10"/>
      <c r="AH894" s="10"/>
      <c r="AI894" s="9"/>
      <c r="AJ894" s="10"/>
      <c r="AK894" s="10"/>
      <c r="AL894" s="10"/>
      <c r="AM894" s="10"/>
    </row>
    <row r="895" spans="1:39">
      <c r="A895" s="16"/>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c r="AA895" s="10"/>
      <c r="AB895" s="10"/>
      <c r="AC895" s="10"/>
      <c r="AD895" s="10"/>
      <c r="AE895" s="10"/>
      <c r="AF895" s="10"/>
      <c r="AG895" s="10"/>
      <c r="AH895" s="10"/>
      <c r="AI895" s="9"/>
      <c r="AJ895" s="10"/>
      <c r="AK895" s="10"/>
      <c r="AL895" s="10"/>
      <c r="AM895" s="10"/>
    </row>
    <row r="896" spans="1:39">
      <c r="A896" s="16"/>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c r="AA896" s="10"/>
      <c r="AB896" s="10"/>
      <c r="AC896" s="10"/>
      <c r="AD896" s="10"/>
      <c r="AE896" s="10"/>
      <c r="AF896" s="10"/>
      <c r="AG896" s="10"/>
      <c r="AH896" s="10"/>
      <c r="AI896" s="9"/>
      <c r="AJ896" s="10"/>
      <c r="AK896" s="10"/>
      <c r="AL896" s="10"/>
      <c r="AM896" s="10"/>
    </row>
    <row r="897" spans="1:39">
      <c r="A897" s="16"/>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c r="AA897" s="10"/>
      <c r="AB897" s="10"/>
      <c r="AC897" s="10"/>
      <c r="AD897" s="10"/>
      <c r="AE897" s="10"/>
      <c r="AF897" s="10"/>
      <c r="AG897" s="10"/>
      <c r="AH897" s="10"/>
      <c r="AI897" s="9"/>
      <c r="AJ897" s="10"/>
      <c r="AK897" s="10"/>
      <c r="AL897" s="10"/>
      <c r="AM897" s="10"/>
    </row>
    <row r="898" spans="1:39">
      <c r="A898" s="16"/>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c r="AA898" s="10"/>
      <c r="AB898" s="10"/>
      <c r="AC898" s="10"/>
      <c r="AD898" s="10"/>
      <c r="AE898" s="10"/>
      <c r="AF898" s="10"/>
      <c r="AG898" s="10"/>
      <c r="AH898" s="10"/>
      <c r="AI898" s="9"/>
      <c r="AJ898" s="10"/>
      <c r="AK898" s="10"/>
      <c r="AL898" s="10"/>
      <c r="AM898" s="10"/>
    </row>
    <row r="899" spans="1:39">
      <c r="A899" s="16"/>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c r="AA899" s="10"/>
      <c r="AB899" s="10"/>
      <c r="AC899" s="10"/>
      <c r="AD899" s="10"/>
      <c r="AE899" s="10"/>
      <c r="AF899" s="10"/>
      <c r="AG899" s="10"/>
      <c r="AH899" s="10"/>
      <c r="AI899" s="9"/>
      <c r="AJ899" s="10"/>
      <c r="AK899" s="10"/>
      <c r="AL899" s="10"/>
      <c r="AM899" s="10"/>
    </row>
    <row r="900" spans="1:39">
      <c r="A900" s="16"/>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c r="AA900" s="10"/>
      <c r="AB900" s="10"/>
      <c r="AC900" s="10"/>
      <c r="AD900" s="10"/>
      <c r="AE900" s="10"/>
      <c r="AF900" s="10"/>
      <c r="AG900" s="10"/>
      <c r="AH900" s="10"/>
      <c r="AI900" s="9"/>
      <c r="AJ900" s="10"/>
      <c r="AK900" s="10"/>
      <c r="AL900" s="10"/>
      <c r="AM900" s="10"/>
    </row>
    <row r="901" spans="1:39">
      <c r="A901" s="16"/>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c r="AA901" s="10"/>
      <c r="AB901" s="10"/>
      <c r="AC901" s="10"/>
      <c r="AD901" s="10"/>
      <c r="AE901" s="10"/>
      <c r="AF901" s="10"/>
      <c r="AG901" s="10"/>
      <c r="AH901" s="10"/>
      <c r="AI901" s="9"/>
      <c r="AJ901" s="10"/>
      <c r="AK901" s="10"/>
      <c r="AL901" s="10"/>
      <c r="AM901" s="10"/>
    </row>
    <row r="902" spans="1:39">
      <c r="A902" s="16"/>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c r="AA902" s="10"/>
      <c r="AB902" s="10"/>
      <c r="AC902" s="10"/>
      <c r="AD902" s="10"/>
      <c r="AE902" s="10"/>
      <c r="AF902" s="10"/>
      <c r="AG902" s="10"/>
      <c r="AH902" s="10"/>
      <c r="AI902" s="9"/>
      <c r="AJ902" s="10"/>
      <c r="AK902" s="10"/>
      <c r="AL902" s="10"/>
      <c r="AM902" s="10"/>
    </row>
    <row r="903" spans="1:39">
      <c r="A903" s="16"/>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c r="AA903" s="10"/>
      <c r="AB903" s="10"/>
      <c r="AC903" s="10"/>
      <c r="AD903" s="10"/>
      <c r="AE903" s="10"/>
      <c r="AF903" s="10"/>
      <c r="AG903" s="10"/>
      <c r="AH903" s="10"/>
      <c r="AI903" s="9"/>
      <c r="AJ903" s="10"/>
      <c r="AK903" s="10"/>
      <c r="AL903" s="10"/>
      <c r="AM903" s="10"/>
    </row>
    <row r="904" spans="1:39">
      <c r="A904" s="16"/>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c r="AA904" s="10"/>
      <c r="AB904" s="10"/>
      <c r="AC904" s="10"/>
      <c r="AD904" s="10"/>
      <c r="AE904" s="10"/>
      <c r="AF904" s="10"/>
      <c r="AG904" s="10"/>
      <c r="AH904" s="10"/>
      <c r="AI904" s="9"/>
      <c r="AJ904" s="10"/>
      <c r="AK904" s="10"/>
      <c r="AL904" s="10"/>
      <c r="AM904" s="10"/>
    </row>
    <row r="905" spans="1:39">
      <c r="A905" s="16"/>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c r="AA905" s="10"/>
      <c r="AB905" s="10"/>
      <c r="AC905" s="10"/>
      <c r="AD905" s="10"/>
      <c r="AE905" s="10"/>
      <c r="AF905" s="10"/>
      <c r="AG905" s="10"/>
      <c r="AH905" s="10"/>
      <c r="AI905" s="9"/>
      <c r="AJ905" s="10"/>
      <c r="AK905" s="10"/>
      <c r="AL905" s="10"/>
      <c r="AM905" s="10"/>
    </row>
    <row r="906" spans="1:39">
      <c r="A906" s="16"/>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c r="AA906" s="10"/>
      <c r="AB906" s="10"/>
      <c r="AC906" s="10"/>
      <c r="AD906" s="10"/>
      <c r="AE906" s="10"/>
      <c r="AF906" s="10"/>
      <c r="AG906" s="10"/>
      <c r="AH906" s="10"/>
      <c r="AI906" s="9"/>
      <c r="AJ906" s="10"/>
      <c r="AK906" s="10"/>
      <c r="AL906" s="10"/>
      <c r="AM906" s="10"/>
    </row>
    <row r="907" spans="1:39">
      <c r="A907" s="16"/>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c r="AA907" s="10"/>
      <c r="AB907" s="10"/>
      <c r="AC907" s="10"/>
      <c r="AD907" s="10"/>
      <c r="AE907" s="10"/>
      <c r="AF907" s="10"/>
      <c r="AG907" s="10"/>
      <c r="AH907" s="10"/>
      <c r="AI907" s="9"/>
      <c r="AJ907" s="10"/>
      <c r="AK907" s="10"/>
      <c r="AL907" s="10"/>
      <c r="AM907" s="10"/>
    </row>
    <row r="908" spans="1:39">
      <c r="A908" s="16"/>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c r="AA908" s="10"/>
      <c r="AB908" s="10"/>
      <c r="AC908" s="10"/>
      <c r="AD908" s="10"/>
      <c r="AE908" s="10"/>
      <c r="AF908" s="10"/>
      <c r="AG908" s="10"/>
      <c r="AH908" s="10"/>
      <c r="AI908" s="9"/>
      <c r="AJ908" s="10"/>
      <c r="AK908" s="10"/>
      <c r="AL908" s="10"/>
      <c r="AM908" s="10"/>
    </row>
    <row r="909" spans="1:39">
      <c r="A909" s="16"/>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c r="AA909" s="10"/>
      <c r="AB909" s="10"/>
      <c r="AC909" s="10"/>
      <c r="AD909" s="10"/>
      <c r="AE909" s="10"/>
      <c r="AF909" s="10"/>
      <c r="AG909" s="10"/>
      <c r="AH909" s="10"/>
      <c r="AI909" s="9"/>
      <c r="AJ909" s="10"/>
      <c r="AK909" s="10"/>
      <c r="AL909" s="10"/>
      <c r="AM909" s="10"/>
    </row>
    <row r="910" spans="1:39">
      <c r="A910" s="16"/>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c r="AA910" s="10"/>
      <c r="AB910" s="10"/>
      <c r="AC910" s="10"/>
      <c r="AD910" s="10"/>
      <c r="AE910" s="10"/>
      <c r="AF910" s="10"/>
      <c r="AG910" s="10"/>
      <c r="AH910" s="10"/>
      <c r="AI910" s="9"/>
      <c r="AJ910" s="10"/>
      <c r="AK910" s="10"/>
      <c r="AL910" s="10"/>
      <c r="AM910" s="10"/>
    </row>
    <row r="911" spans="1:39">
      <c r="A911" s="16"/>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c r="AA911" s="10"/>
      <c r="AB911" s="10"/>
      <c r="AC911" s="10"/>
      <c r="AD911" s="10"/>
      <c r="AE911" s="10"/>
      <c r="AF911" s="10"/>
      <c r="AG911" s="10"/>
      <c r="AH911" s="10"/>
      <c r="AI911" s="9"/>
      <c r="AJ911" s="10"/>
      <c r="AK911" s="10"/>
      <c r="AL911" s="10"/>
      <c r="AM911" s="10"/>
    </row>
    <row r="912" spans="1:39">
      <c r="A912" s="16"/>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c r="AA912" s="10"/>
      <c r="AB912" s="10"/>
      <c r="AC912" s="10"/>
      <c r="AD912" s="10"/>
      <c r="AE912" s="10"/>
      <c r="AF912" s="10"/>
      <c r="AG912" s="10"/>
      <c r="AH912" s="10"/>
      <c r="AI912" s="9"/>
      <c r="AJ912" s="10"/>
      <c r="AK912" s="10"/>
      <c r="AL912" s="10"/>
      <c r="AM912" s="10"/>
    </row>
    <row r="913" spans="1:39">
      <c r="A913" s="16"/>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c r="AA913" s="10"/>
      <c r="AB913" s="10"/>
      <c r="AC913" s="10"/>
      <c r="AD913" s="10"/>
      <c r="AE913" s="10"/>
      <c r="AF913" s="10"/>
      <c r="AG913" s="10"/>
      <c r="AH913" s="10"/>
      <c r="AI913" s="9"/>
      <c r="AJ913" s="10"/>
      <c r="AK913" s="10"/>
      <c r="AL913" s="10"/>
      <c r="AM913" s="10"/>
    </row>
    <row r="914" spans="1:39">
      <c r="A914" s="16"/>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c r="AA914" s="10"/>
      <c r="AB914" s="10"/>
      <c r="AC914" s="10"/>
      <c r="AD914" s="10"/>
      <c r="AE914" s="10"/>
      <c r="AF914" s="10"/>
      <c r="AG914" s="10"/>
      <c r="AH914" s="10"/>
      <c r="AI914" s="9"/>
      <c r="AJ914" s="10"/>
      <c r="AK914" s="10"/>
      <c r="AL914" s="10"/>
      <c r="AM914" s="10"/>
    </row>
    <row r="915" spans="1:39">
      <c r="A915" s="16"/>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c r="AA915" s="10"/>
      <c r="AB915" s="10"/>
      <c r="AC915" s="10"/>
      <c r="AD915" s="10"/>
      <c r="AE915" s="10"/>
      <c r="AF915" s="10"/>
      <c r="AG915" s="10"/>
      <c r="AH915" s="10"/>
      <c r="AI915" s="9"/>
      <c r="AJ915" s="10"/>
      <c r="AK915" s="10"/>
      <c r="AL915" s="10"/>
      <c r="AM915" s="10"/>
    </row>
    <row r="916" spans="1:39">
      <c r="A916" s="16"/>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c r="AA916" s="10"/>
      <c r="AB916" s="10"/>
      <c r="AC916" s="10"/>
      <c r="AD916" s="10"/>
      <c r="AE916" s="10"/>
      <c r="AF916" s="10"/>
      <c r="AG916" s="10"/>
      <c r="AH916" s="10"/>
      <c r="AI916" s="9"/>
      <c r="AJ916" s="10"/>
      <c r="AK916" s="10"/>
      <c r="AL916" s="10"/>
      <c r="AM916" s="10"/>
    </row>
    <row r="917" spans="1:39">
      <c r="A917" s="16"/>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c r="AA917" s="10"/>
      <c r="AB917" s="10"/>
      <c r="AC917" s="10"/>
      <c r="AD917" s="10"/>
      <c r="AE917" s="10"/>
      <c r="AF917" s="10"/>
      <c r="AG917" s="10"/>
      <c r="AH917" s="10"/>
      <c r="AI917" s="9"/>
      <c r="AJ917" s="10"/>
      <c r="AK917" s="10"/>
      <c r="AL917" s="10"/>
      <c r="AM917" s="10"/>
    </row>
    <row r="918" spans="1:39">
      <c r="A918" s="16"/>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c r="AA918" s="10"/>
      <c r="AB918" s="10"/>
      <c r="AC918" s="10"/>
      <c r="AD918" s="10"/>
      <c r="AE918" s="10"/>
      <c r="AF918" s="10"/>
      <c r="AG918" s="10"/>
      <c r="AH918" s="10"/>
      <c r="AI918" s="9"/>
      <c r="AJ918" s="10"/>
      <c r="AK918" s="10"/>
      <c r="AL918" s="10"/>
      <c r="AM918" s="10"/>
    </row>
    <row r="919" spans="1:39">
      <c r="A919" s="16"/>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c r="AA919" s="10"/>
      <c r="AB919" s="10"/>
      <c r="AC919" s="10"/>
      <c r="AD919" s="10"/>
      <c r="AE919" s="10"/>
      <c r="AF919" s="10"/>
      <c r="AG919" s="10"/>
      <c r="AH919" s="10"/>
      <c r="AI919" s="9"/>
      <c r="AJ919" s="10"/>
      <c r="AK919" s="10"/>
      <c r="AL919" s="10"/>
      <c r="AM919" s="10"/>
    </row>
    <row r="920" spans="1:39">
      <c r="A920" s="16"/>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c r="AA920" s="10"/>
      <c r="AB920" s="10"/>
      <c r="AC920" s="10"/>
      <c r="AD920" s="10"/>
      <c r="AE920" s="10"/>
      <c r="AF920" s="10"/>
      <c r="AG920" s="10"/>
      <c r="AH920" s="10"/>
      <c r="AI920" s="9"/>
      <c r="AJ920" s="10"/>
      <c r="AK920" s="10"/>
      <c r="AL920" s="10"/>
      <c r="AM920" s="10"/>
    </row>
    <row r="921" spans="1:39">
      <c r="A921" s="16"/>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c r="AA921" s="10"/>
      <c r="AB921" s="10"/>
      <c r="AC921" s="10"/>
      <c r="AD921" s="10"/>
      <c r="AE921" s="10"/>
      <c r="AF921" s="10"/>
      <c r="AG921" s="10"/>
      <c r="AH921" s="10"/>
      <c r="AI921" s="9"/>
      <c r="AJ921" s="10"/>
      <c r="AK921" s="10"/>
      <c r="AL921" s="10"/>
      <c r="AM921" s="10"/>
    </row>
    <row r="922" spans="1:39">
      <c r="A922" s="16"/>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c r="AA922" s="10"/>
      <c r="AB922" s="10"/>
      <c r="AC922" s="10"/>
      <c r="AD922" s="10"/>
      <c r="AE922" s="10"/>
      <c r="AF922" s="10"/>
      <c r="AG922" s="10"/>
      <c r="AH922" s="10"/>
      <c r="AI922" s="9"/>
      <c r="AJ922" s="10"/>
      <c r="AK922" s="10"/>
      <c r="AL922" s="10"/>
      <c r="AM922" s="10"/>
    </row>
    <row r="923" spans="1:39">
      <c r="A923" s="16"/>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c r="AA923" s="10"/>
      <c r="AB923" s="10"/>
      <c r="AC923" s="10"/>
      <c r="AD923" s="10"/>
      <c r="AE923" s="10"/>
      <c r="AF923" s="10"/>
      <c r="AG923" s="10"/>
      <c r="AH923" s="10"/>
      <c r="AI923" s="9"/>
      <c r="AJ923" s="10"/>
      <c r="AK923" s="10"/>
      <c r="AL923" s="10"/>
      <c r="AM923" s="10"/>
    </row>
    <row r="924" spans="1:39">
      <c r="A924" s="16"/>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c r="AA924" s="10"/>
      <c r="AB924" s="10"/>
      <c r="AC924" s="10"/>
      <c r="AD924" s="10"/>
      <c r="AE924" s="10"/>
      <c r="AF924" s="10"/>
      <c r="AG924" s="10"/>
      <c r="AH924" s="10"/>
      <c r="AI924" s="9"/>
      <c r="AJ924" s="10"/>
      <c r="AK924" s="10"/>
      <c r="AL924" s="10"/>
      <c r="AM924" s="10"/>
    </row>
    <row r="925" spans="1:39">
      <c r="A925" s="16"/>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c r="AA925" s="10"/>
      <c r="AB925" s="10"/>
      <c r="AC925" s="10"/>
      <c r="AD925" s="10"/>
      <c r="AE925" s="10"/>
      <c r="AF925" s="10"/>
      <c r="AG925" s="10"/>
      <c r="AH925" s="10"/>
      <c r="AI925" s="9"/>
      <c r="AJ925" s="10"/>
      <c r="AK925" s="10"/>
      <c r="AL925" s="10"/>
      <c r="AM925" s="10"/>
    </row>
    <row r="926" spans="1:39">
      <c r="A926" s="16"/>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c r="AA926" s="10"/>
      <c r="AB926" s="10"/>
      <c r="AC926" s="10"/>
      <c r="AD926" s="10"/>
      <c r="AE926" s="10"/>
      <c r="AF926" s="10"/>
      <c r="AG926" s="10"/>
      <c r="AH926" s="10"/>
      <c r="AI926" s="9"/>
      <c r="AJ926" s="10"/>
      <c r="AK926" s="10"/>
      <c r="AL926" s="10"/>
      <c r="AM926" s="10"/>
    </row>
    <row r="927" spans="1:39">
      <c r="A927" s="16"/>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c r="AA927" s="10"/>
      <c r="AB927" s="10"/>
      <c r="AC927" s="10"/>
      <c r="AD927" s="10"/>
      <c r="AE927" s="10"/>
      <c r="AF927" s="10"/>
      <c r="AG927" s="10"/>
      <c r="AH927" s="10"/>
      <c r="AI927" s="9"/>
      <c r="AJ927" s="10"/>
      <c r="AK927" s="10"/>
      <c r="AL927" s="10"/>
      <c r="AM927" s="10"/>
    </row>
    <row r="928" spans="1:39">
      <c r="A928" s="16"/>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c r="AA928" s="10"/>
      <c r="AB928" s="10"/>
      <c r="AC928" s="10"/>
      <c r="AD928" s="10"/>
      <c r="AE928" s="10"/>
      <c r="AF928" s="10"/>
      <c r="AG928" s="10"/>
      <c r="AH928" s="10"/>
      <c r="AI928" s="9"/>
      <c r="AJ928" s="10"/>
      <c r="AK928" s="10"/>
      <c r="AL928" s="10"/>
      <c r="AM928" s="10"/>
    </row>
    <row r="929" spans="1:39">
      <c r="A929" s="16"/>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c r="AA929" s="10"/>
      <c r="AB929" s="10"/>
      <c r="AC929" s="10"/>
      <c r="AD929" s="10"/>
      <c r="AE929" s="10"/>
      <c r="AF929" s="10"/>
      <c r="AG929" s="10"/>
      <c r="AH929" s="10"/>
      <c r="AI929" s="9"/>
      <c r="AJ929" s="10"/>
      <c r="AK929" s="10"/>
      <c r="AL929" s="10"/>
      <c r="AM929" s="10"/>
    </row>
    <row r="930" spans="1:39">
      <c r="A930" s="16"/>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c r="AA930" s="10"/>
      <c r="AB930" s="10"/>
      <c r="AC930" s="10"/>
      <c r="AD930" s="10"/>
      <c r="AE930" s="10"/>
      <c r="AF930" s="10"/>
      <c r="AG930" s="10"/>
      <c r="AH930" s="10"/>
      <c r="AI930" s="9"/>
      <c r="AJ930" s="10"/>
      <c r="AK930" s="10"/>
      <c r="AL930" s="10"/>
      <c r="AM930" s="10"/>
    </row>
    <row r="931" spans="1:39">
      <c r="A931" s="16"/>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c r="AA931" s="10"/>
      <c r="AB931" s="10"/>
      <c r="AC931" s="10"/>
      <c r="AD931" s="10"/>
      <c r="AE931" s="10"/>
      <c r="AF931" s="10"/>
      <c r="AG931" s="10"/>
      <c r="AH931" s="10"/>
      <c r="AI931" s="9"/>
      <c r="AJ931" s="10"/>
      <c r="AK931" s="10"/>
      <c r="AL931" s="10"/>
      <c r="AM931" s="10"/>
    </row>
    <row r="932" spans="1:39">
      <c r="A932" s="16"/>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c r="AA932" s="10"/>
      <c r="AB932" s="10"/>
      <c r="AC932" s="10"/>
      <c r="AD932" s="10"/>
      <c r="AE932" s="10"/>
      <c r="AF932" s="10"/>
      <c r="AG932" s="10"/>
      <c r="AH932" s="10"/>
      <c r="AI932" s="9"/>
      <c r="AJ932" s="10"/>
      <c r="AK932" s="10"/>
      <c r="AL932" s="10"/>
      <c r="AM932" s="10"/>
    </row>
    <row r="933" spans="1:39">
      <c r="A933" s="16"/>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c r="AA933" s="10"/>
      <c r="AB933" s="10"/>
      <c r="AC933" s="10"/>
      <c r="AD933" s="10"/>
      <c r="AE933" s="10"/>
      <c r="AF933" s="10"/>
      <c r="AG933" s="10"/>
      <c r="AH933" s="10"/>
      <c r="AI933" s="9"/>
      <c r="AJ933" s="10"/>
      <c r="AK933" s="10"/>
      <c r="AL933" s="10"/>
      <c r="AM933" s="10"/>
    </row>
    <row r="934" spans="1:39">
      <c r="A934" s="16"/>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c r="AA934" s="10"/>
      <c r="AB934" s="10"/>
      <c r="AC934" s="10"/>
      <c r="AD934" s="10"/>
      <c r="AE934" s="10"/>
      <c r="AF934" s="10"/>
      <c r="AG934" s="10"/>
      <c r="AH934" s="10"/>
      <c r="AI934" s="9"/>
      <c r="AJ934" s="10"/>
      <c r="AK934" s="10"/>
      <c r="AL934" s="10"/>
      <c r="AM934" s="10"/>
    </row>
    <row r="935" spans="1:39">
      <c r="A935" s="16"/>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c r="AA935" s="10"/>
      <c r="AB935" s="10"/>
      <c r="AC935" s="10"/>
      <c r="AD935" s="10"/>
      <c r="AE935" s="10"/>
      <c r="AF935" s="10"/>
      <c r="AG935" s="10"/>
      <c r="AH935" s="10"/>
      <c r="AI935" s="9"/>
      <c r="AJ935" s="10"/>
      <c r="AK935" s="10"/>
      <c r="AL935" s="10"/>
      <c r="AM935" s="10"/>
    </row>
    <row r="936" spans="1:39">
      <c r="A936" s="16"/>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c r="AA936" s="10"/>
      <c r="AB936" s="10"/>
      <c r="AC936" s="10"/>
      <c r="AD936" s="10"/>
      <c r="AE936" s="10"/>
      <c r="AF936" s="10"/>
      <c r="AG936" s="10"/>
      <c r="AH936" s="10"/>
      <c r="AI936" s="9"/>
      <c r="AJ936" s="10"/>
      <c r="AK936" s="10"/>
      <c r="AL936" s="10"/>
      <c r="AM936" s="10"/>
    </row>
    <row r="937" spans="1:39">
      <c r="A937" s="16"/>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c r="AA937" s="10"/>
      <c r="AB937" s="10"/>
      <c r="AC937" s="10"/>
      <c r="AD937" s="10"/>
      <c r="AE937" s="10"/>
      <c r="AF937" s="10"/>
      <c r="AG937" s="10"/>
      <c r="AH937" s="10"/>
      <c r="AI937" s="9"/>
      <c r="AJ937" s="10"/>
      <c r="AK937" s="10"/>
      <c r="AL937" s="10"/>
      <c r="AM937" s="10"/>
    </row>
    <row r="938" spans="1:39">
      <c r="A938" s="16"/>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c r="AA938" s="10"/>
      <c r="AB938" s="10"/>
      <c r="AC938" s="10"/>
      <c r="AD938" s="10"/>
      <c r="AE938" s="10"/>
      <c r="AF938" s="10"/>
      <c r="AG938" s="10"/>
      <c r="AH938" s="10"/>
      <c r="AI938" s="9"/>
      <c r="AJ938" s="10"/>
      <c r="AK938" s="10"/>
      <c r="AL938" s="10"/>
      <c r="AM938" s="10"/>
    </row>
    <row r="939" spans="1:39">
      <c r="A939" s="16"/>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c r="AA939" s="10"/>
      <c r="AB939" s="10"/>
      <c r="AC939" s="10"/>
      <c r="AD939" s="10"/>
      <c r="AE939" s="10"/>
      <c r="AF939" s="10"/>
      <c r="AG939" s="10"/>
      <c r="AH939" s="10"/>
      <c r="AI939" s="9"/>
      <c r="AJ939" s="10"/>
      <c r="AK939" s="10"/>
      <c r="AL939" s="10"/>
      <c r="AM939" s="10"/>
    </row>
    <row r="940" spans="1:39">
      <c r="A940" s="16"/>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c r="AA940" s="10"/>
      <c r="AB940" s="10"/>
      <c r="AC940" s="10"/>
      <c r="AD940" s="10"/>
      <c r="AE940" s="10"/>
      <c r="AF940" s="10"/>
      <c r="AG940" s="10"/>
      <c r="AH940" s="10"/>
      <c r="AI940" s="9"/>
      <c r="AJ940" s="10"/>
      <c r="AK940" s="10"/>
      <c r="AL940" s="10"/>
      <c r="AM940" s="10"/>
    </row>
    <row r="941" spans="1:39">
      <c r="A941" s="16"/>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c r="AA941" s="10"/>
      <c r="AB941" s="10"/>
      <c r="AC941" s="10"/>
      <c r="AD941" s="10"/>
      <c r="AE941" s="10"/>
      <c r="AF941" s="10"/>
      <c r="AG941" s="10"/>
      <c r="AH941" s="10"/>
      <c r="AI941" s="9"/>
      <c r="AJ941" s="10"/>
      <c r="AK941" s="10"/>
      <c r="AL941" s="10"/>
      <c r="AM941" s="10"/>
    </row>
    <row r="942" spans="1:39">
      <c r="A942" s="16"/>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c r="AA942" s="10"/>
      <c r="AB942" s="10"/>
      <c r="AC942" s="10"/>
      <c r="AD942" s="10"/>
      <c r="AE942" s="10"/>
      <c r="AF942" s="10"/>
      <c r="AG942" s="10"/>
      <c r="AH942" s="10"/>
      <c r="AI942" s="9"/>
      <c r="AJ942" s="10"/>
      <c r="AK942" s="10"/>
      <c r="AL942" s="10"/>
      <c r="AM942" s="10"/>
    </row>
    <row r="943" spans="1:39">
      <c r="A943" s="16"/>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c r="AA943" s="10"/>
      <c r="AB943" s="10"/>
      <c r="AC943" s="10"/>
      <c r="AD943" s="10"/>
      <c r="AE943" s="10"/>
      <c r="AF943" s="10"/>
      <c r="AG943" s="10"/>
      <c r="AH943" s="10"/>
      <c r="AI943" s="9"/>
      <c r="AJ943" s="10"/>
      <c r="AK943" s="10"/>
      <c r="AL943" s="10"/>
      <c r="AM943" s="10"/>
    </row>
    <row r="944" spans="1:39">
      <c r="A944" s="16"/>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c r="AA944" s="10"/>
      <c r="AB944" s="10"/>
      <c r="AC944" s="10"/>
      <c r="AD944" s="10"/>
      <c r="AE944" s="10"/>
      <c r="AF944" s="10"/>
      <c r="AG944" s="10"/>
      <c r="AH944" s="10"/>
      <c r="AI944" s="9"/>
      <c r="AJ944" s="10"/>
      <c r="AK944" s="10"/>
      <c r="AL944" s="10"/>
      <c r="AM944" s="10"/>
    </row>
    <row r="945" spans="1:39">
      <c r="A945" s="16"/>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c r="AA945" s="10"/>
      <c r="AB945" s="10"/>
      <c r="AC945" s="10"/>
      <c r="AD945" s="10"/>
      <c r="AE945" s="10"/>
      <c r="AF945" s="10"/>
      <c r="AG945" s="10"/>
      <c r="AH945" s="10"/>
      <c r="AI945" s="9"/>
      <c r="AJ945" s="10"/>
      <c r="AK945" s="10"/>
      <c r="AL945" s="10"/>
      <c r="AM945" s="10"/>
    </row>
    <row r="946" spans="1:39">
      <c r="A946" s="16"/>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c r="AA946" s="10"/>
      <c r="AB946" s="10"/>
      <c r="AC946" s="10"/>
      <c r="AD946" s="10"/>
      <c r="AE946" s="10"/>
      <c r="AF946" s="10"/>
      <c r="AG946" s="10"/>
      <c r="AH946" s="10"/>
      <c r="AI946" s="9"/>
      <c r="AJ946" s="10"/>
      <c r="AK946" s="10"/>
      <c r="AL946" s="10"/>
      <c r="AM946" s="10"/>
    </row>
    <row r="947" spans="1:39">
      <c r="A947" s="16"/>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c r="AA947" s="10"/>
      <c r="AB947" s="10"/>
      <c r="AC947" s="10"/>
      <c r="AD947" s="10"/>
      <c r="AE947" s="10"/>
      <c r="AF947" s="10"/>
      <c r="AG947" s="10"/>
      <c r="AH947" s="10"/>
      <c r="AI947" s="9"/>
      <c r="AJ947" s="10"/>
      <c r="AK947" s="10"/>
      <c r="AL947" s="10"/>
      <c r="AM947" s="10"/>
    </row>
    <row r="948" spans="1:39">
      <c r="A948" s="16"/>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c r="AA948" s="10"/>
      <c r="AB948" s="10"/>
      <c r="AC948" s="10"/>
      <c r="AD948" s="10"/>
      <c r="AE948" s="10"/>
      <c r="AF948" s="10"/>
      <c r="AG948" s="10"/>
      <c r="AH948" s="10"/>
      <c r="AI948" s="9"/>
      <c r="AJ948" s="10"/>
      <c r="AK948" s="10"/>
      <c r="AL948" s="10"/>
      <c r="AM948" s="10"/>
    </row>
    <row r="949" spans="1:39">
      <c r="A949" s="16"/>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c r="AA949" s="10"/>
      <c r="AB949" s="10"/>
      <c r="AC949" s="10"/>
      <c r="AD949" s="10"/>
      <c r="AE949" s="10"/>
      <c r="AF949" s="10"/>
      <c r="AG949" s="10"/>
      <c r="AH949" s="10"/>
      <c r="AI949" s="9"/>
      <c r="AJ949" s="10"/>
      <c r="AK949" s="10"/>
      <c r="AL949" s="10"/>
      <c r="AM949" s="10"/>
    </row>
    <row r="950" spans="1:39">
      <c r="A950" s="16"/>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c r="AA950" s="10"/>
      <c r="AB950" s="10"/>
      <c r="AC950" s="10"/>
      <c r="AD950" s="10"/>
      <c r="AE950" s="10"/>
      <c r="AF950" s="10"/>
      <c r="AG950" s="10"/>
      <c r="AH950" s="10"/>
      <c r="AI950" s="9"/>
      <c r="AJ950" s="10"/>
      <c r="AK950" s="10"/>
      <c r="AL950" s="10"/>
      <c r="AM950" s="10"/>
    </row>
    <row r="951" spans="1:39">
      <c r="A951" s="16"/>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c r="AA951" s="10"/>
      <c r="AB951" s="10"/>
      <c r="AC951" s="10"/>
      <c r="AD951" s="10"/>
      <c r="AE951" s="10"/>
      <c r="AF951" s="10"/>
      <c r="AG951" s="10"/>
      <c r="AH951" s="10"/>
      <c r="AI951" s="9"/>
      <c r="AJ951" s="10"/>
      <c r="AK951" s="10"/>
      <c r="AL951" s="10"/>
      <c r="AM951" s="10"/>
    </row>
    <row r="952" spans="1:39">
      <c r="A952" s="16"/>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c r="AA952" s="10"/>
      <c r="AB952" s="10"/>
      <c r="AC952" s="10"/>
      <c r="AD952" s="10"/>
      <c r="AE952" s="10"/>
      <c r="AF952" s="10"/>
      <c r="AG952" s="10"/>
      <c r="AH952" s="10"/>
      <c r="AI952" s="9"/>
      <c r="AJ952" s="10"/>
      <c r="AK952" s="10"/>
      <c r="AL952" s="10"/>
      <c r="AM952" s="10"/>
    </row>
    <row r="953" spans="1:39">
      <c r="A953" s="16"/>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c r="AA953" s="10"/>
      <c r="AB953" s="10"/>
      <c r="AC953" s="10"/>
      <c r="AD953" s="10"/>
      <c r="AE953" s="10"/>
      <c r="AF953" s="10"/>
      <c r="AG953" s="10"/>
      <c r="AH953" s="10"/>
      <c r="AI953" s="9"/>
      <c r="AJ953" s="10"/>
      <c r="AK953" s="10"/>
      <c r="AL953" s="10"/>
      <c r="AM953" s="10"/>
    </row>
    <row r="954" spans="1:39">
      <c r="A954" s="16"/>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c r="AA954" s="10"/>
      <c r="AB954" s="10"/>
      <c r="AC954" s="10"/>
      <c r="AD954" s="10"/>
      <c r="AE954" s="10"/>
      <c r="AF954" s="10"/>
      <c r="AG954" s="10"/>
      <c r="AH954" s="10"/>
      <c r="AI954" s="9"/>
      <c r="AJ954" s="10"/>
      <c r="AK954" s="10"/>
      <c r="AL954" s="10"/>
      <c r="AM954" s="10"/>
    </row>
    <row r="955" spans="1:39">
      <c r="A955" s="16"/>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c r="AA955" s="10"/>
      <c r="AB955" s="10"/>
      <c r="AC955" s="10"/>
      <c r="AD955" s="10"/>
      <c r="AE955" s="10"/>
      <c r="AF955" s="10"/>
      <c r="AG955" s="10"/>
      <c r="AH955" s="10"/>
      <c r="AI955" s="9"/>
      <c r="AJ955" s="10"/>
      <c r="AK955" s="10"/>
      <c r="AL955" s="10"/>
      <c r="AM955" s="10"/>
    </row>
    <row r="956" spans="1:39">
      <c r="A956" s="16"/>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c r="AA956" s="10"/>
      <c r="AB956" s="10"/>
      <c r="AC956" s="10"/>
      <c r="AD956" s="10"/>
      <c r="AE956" s="10"/>
      <c r="AF956" s="10"/>
      <c r="AG956" s="10"/>
      <c r="AH956" s="10"/>
      <c r="AI956" s="9"/>
      <c r="AJ956" s="10"/>
      <c r="AK956" s="10"/>
      <c r="AL956" s="10"/>
      <c r="AM956" s="10"/>
    </row>
    <row r="957" spans="1:39">
      <c r="A957" s="16"/>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c r="AA957" s="10"/>
      <c r="AB957" s="10"/>
      <c r="AC957" s="10"/>
      <c r="AD957" s="10"/>
      <c r="AE957" s="10"/>
      <c r="AF957" s="10"/>
      <c r="AG957" s="10"/>
      <c r="AH957" s="10"/>
      <c r="AI957" s="9"/>
      <c r="AJ957" s="10"/>
      <c r="AK957" s="10"/>
      <c r="AL957" s="10"/>
      <c r="AM957" s="10"/>
    </row>
    <row r="958" spans="1:39">
      <c r="A958" s="16"/>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c r="AA958" s="10"/>
      <c r="AB958" s="10"/>
      <c r="AC958" s="10"/>
      <c r="AD958" s="10"/>
      <c r="AE958" s="10"/>
      <c r="AF958" s="10"/>
      <c r="AG958" s="10"/>
      <c r="AH958" s="10"/>
      <c r="AI958" s="9"/>
      <c r="AJ958" s="10"/>
      <c r="AK958" s="10"/>
      <c r="AL958" s="10"/>
      <c r="AM958" s="10"/>
    </row>
    <row r="959" spans="1:39">
      <c r="A959" s="16"/>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c r="AA959" s="10"/>
      <c r="AB959" s="10"/>
      <c r="AC959" s="10"/>
      <c r="AD959" s="10"/>
      <c r="AE959" s="10"/>
      <c r="AF959" s="10"/>
      <c r="AG959" s="10"/>
      <c r="AH959" s="10"/>
      <c r="AI959" s="9"/>
      <c r="AJ959" s="10"/>
      <c r="AK959" s="10"/>
      <c r="AL959" s="10"/>
      <c r="AM959" s="10"/>
    </row>
    <row r="960" spans="1:39">
      <c r="A960" s="16"/>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c r="AA960" s="10"/>
      <c r="AB960" s="10"/>
      <c r="AC960" s="10"/>
      <c r="AD960" s="10"/>
      <c r="AE960" s="10"/>
      <c r="AF960" s="10"/>
      <c r="AG960" s="10"/>
      <c r="AH960" s="10"/>
      <c r="AI960" s="9"/>
      <c r="AJ960" s="10"/>
      <c r="AK960" s="10"/>
      <c r="AL960" s="10"/>
      <c r="AM960" s="10"/>
    </row>
    <row r="961" spans="1:39">
      <c r="A961" s="16"/>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c r="AA961" s="10"/>
      <c r="AB961" s="10"/>
      <c r="AC961" s="10"/>
      <c r="AD961" s="10"/>
      <c r="AE961" s="10"/>
      <c r="AF961" s="10"/>
      <c r="AG961" s="10"/>
      <c r="AH961" s="10"/>
      <c r="AI961" s="9"/>
      <c r="AJ961" s="10"/>
      <c r="AK961" s="10"/>
      <c r="AL961" s="10"/>
      <c r="AM961" s="10"/>
    </row>
    <row r="962" spans="1:39">
      <c r="A962" s="16"/>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c r="AA962" s="10"/>
      <c r="AB962" s="10"/>
      <c r="AC962" s="10"/>
      <c r="AD962" s="10"/>
      <c r="AE962" s="10"/>
      <c r="AF962" s="10"/>
      <c r="AG962" s="10"/>
      <c r="AH962" s="10"/>
      <c r="AI962" s="9"/>
      <c r="AJ962" s="10"/>
      <c r="AK962" s="10"/>
      <c r="AL962" s="10"/>
      <c r="AM962" s="10"/>
    </row>
    <row r="963" spans="1:39">
      <c r="A963" s="16"/>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c r="AA963" s="10"/>
      <c r="AB963" s="10"/>
      <c r="AC963" s="10"/>
      <c r="AD963" s="10"/>
      <c r="AE963" s="10"/>
      <c r="AF963" s="10"/>
      <c r="AG963" s="10"/>
      <c r="AH963" s="10"/>
      <c r="AI963" s="9"/>
      <c r="AJ963" s="10"/>
      <c r="AK963" s="10"/>
      <c r="AL963" s="10"/>
      <c r="AM963" s="10"/>
    </row>
    <row r="964" spans="1:39">
      <c r="A964" s="16"/>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c r="AA964" s="10"/>
      <c r="AB964" s="10"/>
      <c r="AC964" s="10"/>
      <c r="AD964" s="10"/>
      <c r="AE964" s="10"/>
      <c r="AF964" s="10"/>
      <c r="AG964" s="10"/>
      <c r="AH964" s="10"/>
      <c r="AI964" s="9"/>
      <c r="AJ964" s="10"/>
      <c r="AK964" s="10"/>
      <c r="AL964" s="10"/>
      <c r="AM964" s="10"/>
    </row>
    <row r="965" spans="1:39">
      <c r="A965" s="16"/>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c r="AA965" s="10"/>
      <c r="AB965" s="10"/>
      <c r="AC965" s="10"/>
      <c r="AD965" s="10"/>
      <c r="AE965" s="10"/>
      <c r="AF965" s="10"/>
      <c r="AG965" s="10"/>
      <c r="AH965" s="10"/>
      <c r="AI965" s="9"/>
      <c r="AJ965" s="10"/>
      <c r="AK965" s="10"/>
      <c r="AL965" s="10"/>
      <c r="AM965" s="10"/>
    </row>
    <row r="966" spans="1:39">
      <c r="A966" s="16"/>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c r="AA966" s="10"/>
      <c r="AB966" s="10"/>
      <c r="AC966" s="10"/>
      <c r="AD966" s="10"/>
      <c r="AE966" s="10"/>
      <c r="AF966" s="10"/>
      <c r="AG966" s="10"/>
      <c r="AH966" s="10"/>
      <c r="AI966" s="9"/>
      <c r="AJ966" s="10"/>
      <c r="AK966" s="10"/>
      <c r="AL966" s="10"/>
      <c r="AM966" s="10"/>
    </row>
    <row r="967" spans="1:39">
      <c r="A967" s="16"/>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c r="AA967" s="10"/>
      <c r="AB967" s="10"/>
      <c r="AC967" s="10"/>
      <c r="AD967" s="10"/>
      <c r="AE967" s="10"/>
      <c r="AF967" s="10"/>
      <c r="AG967" s="10"/>
      <c r="AH967" s="10"/>
      <c r="AI967" s="9"/>
      <c r="AJ967" s="10"/>
      <c r="AK967" s="10"/>
      <c r="AL967" s="10"/>
      <c r="AM967" s="10"/>
    </row>
    <row r="968" spans="1:39">
      <c r="A968" s="16"/>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c r="AA968" s="10"/>
      <c r="AB968" s="10"/>
      <c r="AC968" s="10"/>
      <c r="AD968" s="10"/>
      <c r="AE968" s="10"/>
      <c r="AF968" s="10"/>
      <c r="AG968" s="10"/>
      <c r="AH968" s="10"/>
      <c r="AI968" s="9"/>
      <c r="AJ968" s="10"/>
      <c r="AK968" s="10"/>
      <c r="AL968" s="10"/>
      <c r="AM968" s="10"/>
    </row>
    <row r="969" spans="1:39">
      <c r="A969" s="16"/>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c r="AA969" s="10"/>
      <c r="AB969" s="10"/>
      <c r="AC969" s="10"/>
      <c r="AD969" s="10"/>
      <c r="AE969" s="10"/>
      <c r="AF969" s="10"/>
      <c r="AG969" s="10"/>
      <c r="AH969" s="10"/>
      <c r="AI969" s="9"/>
      <c r="AJ969" s="10"/>
      <c r="AK969" s="10"/>
      <c r="AL969" s="10"/>
      <c r="AM969" s="10"/>
    </row>
    <row r="970" spans="1:39">
      <c r="A970" s="16"/>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c r="AA970" s="10"/>
      <c r="AB970" s="10"/>
      <c r="AC970" s="10"/>
      <c r="AD970" s="10"/>
      <c r="AE970" s="10"/>
      <c r="AF970" s="10"/>
      <c r="AG970" s="10"/>
      <c r="AH970" s="10"/>
      <c r="AI970" s="9"/>
      <c r="AJ970" s="10"/>
      <c r="AK970" s="10"/>
      <c r="AL970" s="10"/>
      <c r="AM970" s="10"/>
    </row>
    <row r="971" spans="1:39">
      <c r="A971" s="16"/>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c r="AA971" s="10"/>
      <c r="AB971" s="10"/>
      <c r="AC971" s="10"/>
      <c r="AD971" s="10"/>
      <c r="AE971" s="10"/>
      <c r="AF971" s="10"/>
      <c r="AG971" s="10"/>
      <c r="AH971" s="10"/>
      <c r="AI971" s="9"/>
      <c r="AJ971" s="10"/>
      <c r="AK971" s="10"/>
      <c r="AL971" s="10"/>
      <c r="AM971" s="10"/>
    </row>
    <row r="972" spans="1:39">
      <c r="A972" s="16"/>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c r="AA972" s="10"/>
      <c r="AB972" s="10"/>
      <c r="AC972" s="10"/>
      <c r="AD972" s="10"/>
      <c r="AE972" s="10"/>
      <c r="AF972" s="10"/>
      <c r="AG972" s="10"/>
      <c r="AH972" s="10"/>
      <c r="AI972" s="9"/>
      <c r="AJ972" s="10"/>
      <c r="AK972" s="10"/>
      <c r="AL972" s="10"/>
      <c r="AM972" s="10"/>
    </row>
    <row r="973" spans="1:39">
      <c r="A973" s="16"/>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c r="AA973" s="10"/>
      <c r="AB973" s="10"/>
      <c r="AC973" s="10"/>
      <c r="AD973" s="10"/>
      <c r="AE973" s="10"/>
      <c r="AF973" s="10"/>
      <c r="AG973" s="10"/>
      <c r="AH973" s="10"/>
      <c r="AI973" s="9"/>
      <c r="AJ973" s="10"/>
      <c r="AK973" s="10"/>
      <c r="AL973" s="10"/>
      <c r="AM973" s="10"/>
    </row>
    <row r="974" spans="1:39">
      <c r="A974" s="16"/>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c r="AA974" s="10"/>
      <c r="AB974" s="10"/>
      <c r="AC974" s="10"/>
      <c r="AD974" s="10"/>
      <c r="AE974" s="10"/>
      <c r="AF974" s="10"/>
      <c r="AG974" s="10"/>
      <c r="AH974" s="10"/>
      <c r="AI974" s="9"/>
      <c r="AJ974" s="10"/>
      <c r="AK974" s="10"/>
      <c r="AL974" s="10"/>
      <c r="AM974" s="10"/>
    </row>
    <row r="975" spans="1:39">
      <c r="A975" s="16"/>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c r="AA975" s="10"/>
      <c r="AB975" s="10"/>
      <c r="AC975" s="10"/>
      <c r="AD975" s="10"/>
      <c r="AE975" s="10"/>
      <c r="AF975" s="10"/>
      <c r="AG975" s="10"/>
      <c r="AH975" s="10"/>
      <c r="AI975" s="9"/>
      <c r="AJ975" s="10"/>
      <c r="AK975" s="10"/>
      <c r="AL975" s="10"/>
      <c r="AM975" s="10"/>
    </row>
    <row r="976" spans="1:39">
      <c r="A976" s="16"/>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c r="AA976" s="10"/>
      <c r="AB976" s="10"/>
      <c r="AC976" s="10"/>
      <c r="AD976" s="10"/>
      <c r="AE976" s="10"/>
      <c r="AF976" s="10"/>
      <c r="AG976" s="10"/>
      <c r="AH976" s="10"/>
      <c r="AI976" s="9"/>
      <c r="AJ976" s="10"/>
      <c r="AK976" s="10"/>
      <c r="AL976" s="10"/>
      <c r="AM976" s="10"/>
    </row>
    <row r="977" spans="1:39">
      <c r="A977" s="16"/>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c r="AA977" s="10"/>
      <c r="AB977" s="10"/>
      <c r="AC977" s="10"/>
      <c r="AD977" s="10"/>
      <c r="AE977" s="10"/>
      <c r="AF977" s="10"/>
      <c r="AG977" s="10"/>
      <c r="AH977" s="10"/>
      <c r="AI977" s="9"/>
      <c r="AJ977" s="10"/>
      <c r="AK977" s="10"/>
      <c r="AL977" s="10"/>
      <c r="AM977" s="10"/>
    </row>
    <row r="978" spans="1:39">
      <c r="A978" s="16"/>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c r="AA978" s="10"/>
      <c r="AB978" s="10"/>
      <c r="AC978" s="10"/>
      <c r="AD978" s="10"/>
      <c r="AE978" s="10"/>
      <c r="AF978" s="10"/>
      <c r="AG978" s="10"/>
      <c r="AH978" s="10"/>
      <c r="AI978" s="9"/>
      <c r="AJ978" s="10"/>
      <c r="AK978" s="10"/>
      <c r="AL978" s="10"/>
      <c r="AM978" s="10"/>
    </row>
    <row r="979" spans="1:39">
      <c r="A979" s="16"/>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c r="AA979" s="10"/>
      <c r="AB979" s="10"/>
      <c r="AC979" s="10"/>
      <c r="AD979" s="10"/>
      <c r="AE979" s="10"/>
      <c r="AF979" s="10"/>
      <c r="AG979" s="10"/>
      <c r="AH979" s="10"/>
      <c r="AI979" s="9"/>
      <c r="AJ979" s="10"/>
      <c r="AK979" s="10"/>
      <c r="AL979" s="10"/>
      <c r="AM979" s="10"/>
    </row>
    <row r="980" spans="1:39">
      <c r="A980" s="16"/>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c r="AA980" s="10"/>
      <c r="AB980" s="10"/>
      <c r="AC980" s="10"/>
      <c r="AD980" s="10"/>
      <c r="AE980" s="10"/>
      <c r="AF980" s="10"/>
      <c r="AG980" s="10"/>
      <c r="AH980" s="10"/>
      <c r="AI980" s="9"/>
      <c r="AJ980" s="10"/>
      <c r="AK980" s="10"/>
      <c r="AL980" s="10"/>
      <c r="AM980" s="10"/>
    </row>
    <row r="981" spans="1:39">
      <c r="A981" s="16"/>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c r="AA981" s="10"/>
      <c r="AB981" s="10"/>
      <c r="AC981" s="10"/>
      <c r="AD981" s="10"/>
      <c r="AE981" s="10"/>
      <c r="AF981" s="10"/>
      <c r="AG981" s="10"/>
      <c r="AH981" s="10"/>
      <c r="AI981" s="9"/>
      <c r="AJ981" s="10"/>
      <c r="AK981" s="10"/>
      <c r="AL981" s="10"/>
      <c r="AM981" s="10"/>
    </row>
    <row r="982" spans="1:39">
      <c r="A982" s="16"/>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c r="AA982" s="10"/>
      <c r="AB982" s="10"/>
      <c r="AC982" s="10"/>
      <c r="AD982" s="10"/>
      <c r="AE982" s="10"/>
      <c r="AF982" s="10"/>
      <c r="AG982" s="10"/>
      <c r="AH982" s="10"/>
      <c r="AI982" s="9"/>
      <c r="AJ982" s="10"/>
      <c r="AK982" s="10"/>
      <c r="AL982" s="10"/>
      <c r="AM982" s="10"/>
    </row>
    <row r="983" spans="1:39">
      <c r="A983" s="16"/>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c r="AA983" s="10"/>
      <c r="AB983" s="10"/>
      <c r="AC983" s="10"/>
      <c r="AD983" s="10"/>
      <c r="AE983" s="10"/>
      <c r="AF983" s="10"/>
      <c r="AG983" s="10"/>
      <c r="AH983" s="10"/>
      <c r="AI983" s="9"/>
      <c r="AJ983" s="10"/>
      <c r="AK983" s="10"/>
      <c r="AL983" s="10"/>
      <c r="AM983" s="10"/>
    </row>
    <row r="984" spans="1:39">
      <c r="A984" s="16"/>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c r="AA984" s="10"/>
      <c r="AB984" s="10"/>
      <c r="AC984" s="10"/>
      <c r="AD984" s="10"/>
      <c r="AE984" s="10"/>
      <c r="AF984" s="10"/>
      <c r="AG984" s="10"/>
      <c r="AH984" s="10"/>
      <c r="AI984" s="9"/>
      <c r="AJ984" s="10"/>
      <c r="AK984" s="10"/>
      <c r="AL984" s="10"/>
      <c r="AM984" s="10"/>
    </row>
    <row r="985" spans="1:39">
      <c r="A985" s="16"/>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c r="AA985" s="10"/>
      <c r="AB985" s="10"/>
      <c r="AC985" s="10"/>
      <c r="AD985" s="10"/>
      <c r="AE985" s="10"/>
      <c r="AF985" s="10"/>
      <c r="AG985" s="10"/>
      <c r="AH985" s="10"/>
      <c r="AI985" s="9"/>
      <c r="AJ985" s="10"/>
      <c r="AK985" s="10"/>
      <c r="AL985" s="10"/>
      <c r="AM985" s="10"/>
    </row>
    <row r="986" spans="1:39">
      <c r="A986" s="16"/>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c r="AA986" s="10"/>
      <c r="AB986" s="10"/>
      <c r="AC986" s="10"/>
      <c r="AD986" s="10"/>
      <c r="AE986" s="10"/>
      <c r="AF986" s="10"/>
      <c r="AG986" s="10"/>
      <c r="AH986" s="10"/>
      <c r="AI986" s="9"/>
      <c r="AJ986" s="10"/>
      <c r="AK986" s="10"/>
      <c r="AL986" s="10"/>
      <c r="AM986" s="10"/>
    </row>
    <row r="987" spans="1:39">
      <c r="A987" s="16"/>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c r="AA987" s="10"/>
      <c r="AB987" s="10"/>
      <c r="AC987" s="10"/>
      <c r="AD987" s="10"/>
      <c r="AE987" s="10"/>
      <c r="AF987" s="10"/>
      <c r="AG987" s="10"/>
      <c r="AH987" s="10"/>
      <c r="AI987" s="9"/>
      <c r="AJ987" s="10"/>
      <c r="AK987" s="10"/>
      <c r="AL987" s="10"/>
      <c r="AM987" s="10"/>
    </row>
    <row r="988" spans="1:39">
      <c r="A988" s="16"/>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c r="AA988" s="10"/>
      <c r="AB988" s="10"/>
      <c r="AC988" s="10"/>
      <c r="AD988" s="10"/>
      <c r="AE988" s="10"/>
      <c r="AF988" s="10"/>
      <c r="AG988" s="10"/>
      <c r="AH988" s="10"/>
      <c r="AI988" s="9"/>
      <c r="AJ988" s="10"/>
      <c r="AK988" s="10"/>
      <c r="AL988" s="10"/>
      <c r="AM988" s="10"/>
    </row>
    <row r="989" spans="1:39">
      <c r="A989" s="16"/>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c r="AA989" s="10"/>
      <c r="AB989" s="10"/>
      <c r="AC989" s="10"/>
      <c r="AD989" s="10"/>
      <c r="AE989" s="10"/>
      <c r="AF989" s="10"/>
      <c r="AG989" s="10"/>
      <c r="AH989" s="10"/>
      <c r="AI989" s="9"/>
      <c r="AJ989" s="10"/>
      <c r="AK989" s="10"/>
      <c r="AL989" s="10"/>
      <c r="AM989" s="10"/>
    </row>
    <row r="990" spans="1:39">
      <c r="A990" s="16"/>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c r="AA990" s="10"/>
      <c r="AB990" s="10"/>
      <c r="AC990" s="10"/>
      <c r="AD990" s="10"/>
      <c r="AE990" s="10"/>
      <c r="AF990" s="10"/>
      <c r="AG990" s="10"/>
      <c r="AH990" s="10"/>
      <c r="AI990" s="9"/>
      <c r="AJ990" s="10"/>
      <c r="AK990" s="10"/>
      <c r="AL990" s="10"/>
      <c r="AM990" s="10"/>
    </row>
    <row r="991" spans="1:39">
      <c r="A991" s="16"/>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c r="AA991" s="10"/>
      <c r="AB991" s="10"/>
      <c r="AC991" s="10"/>
      <c r="AD991" s="10"/>
      <c r="AE991" s="10"/>
      <c r="AF991" s="10"/>
      <c r="AG991" s="10"/>
      <c r="AH991" s="10"/>
      <c r="AI991" s="9"/>
      <c r="AJ991" s="10"/>
      <c r="AK991" s="10"/>
      <c r="AL991" s="10"/>
      <c r="AM991" s="10"/>
    </row>
    <row r="992" spans="1:39">
      <c r="A992" s="16"/>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c r="AA992" s="10"/>
      <c r="AB992" s="10"/>
      <c r="AC992" s="10"/>
      <c r="AD992" s="10"/>
      <c r="AE992" s="10"/>
      <c r="AF992" s="10"/>
      <c r="AG992" s="10"/>
      <c r="AH992" s="10"/>
      <c r="AI992" s="9"/>
      <c r="AJ992" s="10"/>
      <c r="AK992" s="10"/>
      <c r="AL992" s="10"/>
      <c r="AM992" s="10"/>
    </row>
    <row r="993" spans="1:39">
      <c r="A993" s="16"/>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c r="AA993" s="10"/>
      <c r="AB993" s="10"/>
      <c r="AC993" s="10"/>
      <c r="AD993" s="10"/>
      <c r="AE993" s="10"/>
      <c r="AF993" s="10"/>
      <c r="AG993" s="10"/>
      <c r="AH993" s="10"/>
      <c r="AI993" s="9"/>
      <c r="AJ993" s="10"/>
      <c r="AK993" s="10"/>
      <c r="AL993" s="10"/>
      <c r="AM993" s="10"/>
    </row>
    <row r="994" spans="1:39">
      <c r="A994" s="16"/>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c r="AA994" s="10"/>
      <c r="AB994" s="10"/>
      <c r="AC994" s="10"/>
      <c r="AD994" s="10"/>
      <c r="AE994" s="10"/>
      <c r="AF994" s="10"/>
      <c r="AG994" s="10"/>
      <c r="AH994" s="10"/>
      <c r="AI994" s="9"/>
      <c r="AJ994" s="10"/>
      <c r="AK994" s="10"/>
      <c r="AL994" s="10"/>
      <c r="AM994" s="10"/>
    </row>
    <row r="995" spans="1:39">
      <c r="A995" s="16"/>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c r="AA995" s="10"/>
      <c r="AB995" s="10"/>
      <c r="AC995" s="10"/>
      <c r="AD995" s="10"/>
      <c r="AE995" s="10"/>
      <c r="AF995" s="10"/>
      <c r="AG995" s="10"/>
      <c r="AH995" s="10"/>
      <c r="AI995" s="9"/>
      <c r="AJ995" s="10"/>
      <c r="AK995" s="10"/>
      <c r="AL995" s="10"/>
      <c r="AM995" s="10"/>
    </row>
    <row r="996" spans="1:39">
      <c r="A996" s="16"/>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c r="AA996" s="10"/>
      <c r="AB996" s="10"/>
      <c r="AC996" s="10"/>
      <c r="AD996" s="10"/>
      <c r="AE996" s="10"/>
      <c r="AF996" s="10"/>
      <c r="AG996" s="10"/>
      <c r="AH996" s="10"/>
      <c r="AI996" s="9"/>
      <c r="AJ996" s="10"/>
      <c r="AK996" s="10"/>
      <c r="AL996" s="10"/>
      <c r="AM996" s="10"/>
    </row>
    <row r="997" spans="1:39">
      <c r="A997" s="16"/>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c r="AA997" s="10"/>
      <c r="AB997" s="10"/>
      <c r="AC997" s="10"/>
      <c r="AD997" s="10"/>
      <c r="AE997" s="10"/>
      <c r="AF997" s="10"/>
      <c r="AG997" s="10"/>
      <c r="AH997" s="10"/>
      <c r="AI997" s="9"/>
      <c r="AJ997" s="10"/>
      <c r="AK997" s="10"/>
      <c r="AL997" s="10"/>
      <c r="AM997" s="10"/>
    </row>
    <row r="998" spans="1:39">
      <c r="A998" s="16"/>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c r="AA998" s="10"/>
      <c r="AB998" s="10"/>
      <c r="AC998" s="10"/>
      <c r="AD998" s="10"/>
      <c r="AE998" s="10"/>
      <c r="AF998" s="10"/>
      <c r="AG998" s="10"/>
      <c r="AH998" s="10"/>
      <c r="AI998" s="9"/>
      <c r="AJ998" s="10"/>
      <c r="AK998" s="10"/>
      <c r="AL998" s="10"/>
      <c r="AM998" s="10"/>
    </row>
    <row r="999" spans="1:39">
      <c r="A999" s="16"/>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c r="AA999" s="10"/>
      <c r="AB999" s="10"/>
      <c r="AC999" s="10"/>
      <c r="AD999" s="10"/>
      <c r="AE999" s="10"/>
      <c r="AF999" s="10"/>
      <c r="AG999" s="10"/>
      <c r="AH999" s="10"/>
      <c r="AI999" s="9"/>
      <c r="AJ999" s="10"/>
      <c r="AK999" s="10"/>
      <c r="AL999" s="10"/>
      <c r="AM999" s="10"/>
    </row>
    <row r="1000" spans="1:39">
      <c r="A1000" s="16"/>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c r="AA1000" s="10"/>
      <c r="AB1000" s="10"/>
      <c r="AC1000" s="10"/>
      <c r="AD1000" s="10"/>
      <c r="AE1000" s="10"/>
      <c r="AF1000" s="10"/>
      <c r="AG1000" s="10"/>
      <c r="AH1000" s="10"/>
      <c r="AI1000" s="9"/>
      <c r="AJ1000" s="10"/>
      <c r="AK1000" s="10"/>
      <c r="AL1000" s="10"/>
      <c r="AM1000" s="10"/>
    </row>
  </sheetData>
  <mergeCells count="8">
    <mergeCell ref="AL1:AM1"/>
    <mergeCell ref="AN1:AV1"/>
    <mergeCell ref="B1:C1"/>
    <mergeCell ref="D1:I1"/>
    <mergeCell ref="J1:O1"/>
    <mergeCell ref="P1:S1"/>
    <mergeCell ref="T1:U1"/>
    <mergeCell ref="V1:AK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Description</vt:lpstr>
      <vt:lpstr>Front</vt:lpstr>
      <vt:lpstr>Back(sources)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Mary</cp:lastModifiedBy>
  <dcterms:created xsi:type="dcterms:W3CDTF">2019-10-28T22:20:07Z</dcterms:created>
  <dcterms:modified xsi:type="dcterms:W3CDTF">2019-10-30T01:11:41Z</dcterms:modified>
</cp:coreProperties>
</file>